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gda\Desktop\DYDAKTYKA\Doświadczalnictwo\Doświadczalnictwo Z 2024-2025\ANOVA\"/>
    </mc:Choice>
  </mc:AlternateContent>
  <xr:revisionPtr revIDLastSave="0" documentId="13_ncr:1_{AD3B72BD-9C25-4545-8AA8-B22D013F5395}" xr6:coauthVersionLast="47" xr6:coauthVersionMax="47" xr10:uidLastSave="{00000000-0000-0000-0000-000000000000}"/>
  <bookViews>
    <workbookView xWindow="-103" yWindow="-103" windowWidth="22149" windowHeight="13200" xr2:uid="{00000000-000D-0000-FFFF-FFFF00000000}"/>
  </bookViews>
  <sheets>
    <sheet name="Zadanie 1 - Dieta" sheetId="1" r:id="rId1"/>
    <sheet name="Zadanie 2 - Próchnica" sheetId="4" r:id="rId2"/>
    <sheet name="Zadanie 3 - Środowisko" sheetId="2" r:id="rId3"/>
    <sheet name="Zadanie 4 - krzepnięcie" sheetId="5" r:id="rId4"/>
  </sheets>
  <definedNames>
    <definedName name="_xlchart.v1.0" hidden="1">'Zadanie 1 - Dieta'!$D$2</definedName>
    <definedName name="_xlchart.v1.1" hidden="1">'Zadanie 1 - Dieta'!$D$3:$D$17</definedName>
    <definedName name="_xlchart.v1.2" hidden="1">'Zadanie 1 - Dieta'!$E$2</definedName>
    <definedName name="_xlchart.v1.3" hidden="1">'Zadanie 1 - Dieta'!$E$3:$E$17</definedName>
    <definedName name="_xlchart.v1.4" hidden="1">'Zadanie 1 - Dieta'!$F$2</definedName>
    <definedName name="_xlchart.v1.5" hidden="1">'Zadanie 1 - Dieta'!$F$3:$F$17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0" i="5" l="1"/>
  <c r="J40" i="5" s="1"/>
  <c r="G38" i="5"/>
  <c r="J38" i="5" s="1"/>
  <c r="G36" i="5"/>
  <c r="J36" i="5" s="1"/>
  <c r="G35" i="5"/>
  <c r="J35" i="5" s="1"/>
  <c r="C33" i="5"/>
  <c r="G30" i="5"/>
  <c r="J30" i="5" s="1"/>
  <c r="C23" i="5"/>
  <c r="G22" i="5"/>
  <c r="J22" i="5" s="1"/>
  <c r="G20" i="5"/>
  <c r="J20" i="5" s="1"/>
  <c r="G19" i="5"/>
  <c r="J19" i="5" s="1"/>
  <c r="G15" i="5"/>
  <c r="J15" i="5" s="1"/>
  <c r="C13" i="5"/>
  <c r="G12" i="5"/>
  <c r="J12" i="5" s="1"/>
  <c r="G11" i="5"/>
  <c r="J11" i="5" s="1"/>
  <c r="G9" i="5"/>
  <c r="J9" i="5" s="1"/>
  <c r="G5" i="5"/>
  <c r="J5" i="5" s="1"/>
  <c r="C3" i="5"/>
  <c r="D102" i="1"/>
  <c r="C102" i="1"/>
  <c r="C101" i="1"/>
  <c r="M46" i="1"/>
  <c r="M47" i="1"/>
  <c r="M48" i="1"/>
  <c r="M49" i="1"/>
  <c r="M35" i="1"/>
  <c r="K36" i="1"/>
  <c r="K37" i="1"/>
  <c r="K47" i="1"/>
  <c r="K48" i="1"/>
  <c r="K49" i="1"/>
  <c r="K35" i="1"/>
  <c r="I36" i="1"/>
  <c r="I37" i="1"/>
  <c r="I38" i="1"/>
  <c r="I42" i="1"/>
  <c r="I43" i="1"/>
  <c r="I44" i="1"/>
  <c r="I48" i="1"/>
  <c r="I49" i="1"/>
  <c r="I35" i="1"/>
  <c r="L36" i="1"/>
  <c r="M36" i="1" s="1"/>
  <c r="L37" i="1"/>
  <c r="M37" i="1" s="1"/>
  <c r="L38" i="1"/>
  <c r="M38" i="1" s="1"/>
  <c r="L39" i="1"/>
  <c r="M39" i="1" s="1"/>
  <c r="L40" i="1"/>
  <c r="M40" i="1" s="1"/>
  <c r="L41" i="1"/>
  <c r="M41" i="1" s="1"/>
  <c r="L42" i="1"/>
  <c r="M42" i="1" s="1"/>
  <c r="L43" i="1"/>
  <c r="M43" i="1" s="1"/>
  <c r="L44" i="1"/>
  <c r="M44" i="1" s="1"/>
  <c r="L45" i="1"/>
  <c r="M45" i="1" s="1"/>
  <c r="L46" i="1"/>
  <c r="L47" i="1"/>
  <c r="L48" i="1"/>
  <c r="L49" i="1"/>
  <c r="L35" i="1"/>
  <c r="J36" i="1"/>
  <c r="J37" i="1"/>
  <c r="J38" i="1"/>
  <c r="K38" i="1" s="1"/>
  <c r="J39" i="1"/>
  <c r="K39" i="1" s="1"/>
  <c r="J40" i="1"/>
  <c r="K40" i="1" s="1"/>
  <c r="J41" i="1"/>
  <c r="K41" i="1" s="1"/>
  <c r="J42" i="1"/>
  <c r="K42" i="1" s="1"/>
  <c r="J43" i="1"/>
  <c r="K43" i="1" s="1"/>
  <c r="J44" i="1"/>
  <c r="K44" i="1" s="1"/>
  <c r="J45" i="1"/>
  <c r="K45" i="1" s="1"/>
  <c r="J46" i="1"/>
  <c r="K46" i="1" s="1"/>
  <c r="J47" i="1"/>
  <c r="J48" i="1"/>
  <c r="J49" i="1"/>
  <c r="J35" i="1"/>
  <c r="H36" i="1"/>
  <c r="H37" i="1"/>
  <c r="H38" i="1"/>
  <c r="H39" i="1"/>
  <c r="I39" i="1" s="1"/>
  <c r="H40" i="1"/>
  <c r="I40" i="1" s="1"/>
  <c r="H41" i="1"/>
  <c r="I41" i="1" s="1"/>
  <c r="H42" i="1"/>
  <c r="H43" i="1"/>
  <c r="H44" i="1"/>
  <c r="H45" i="1"/>
  <c r="I45" i="1" s="1"/>
  <c r="H46" i="1"/>
  <c r="I46" i="1" s="1"/>
  <c r="H47" i="1"/>
  <c r="I47" i="1" s="1"/>
  <c r="H48" i="1"/>
  <c r="H49" i="1"/>
  <c r="H35" i="1"/>
  <c r="F32" i="5" l="1"/>
  <c r="I32" i="5" s="1"/>
  <c r="F24" i="5"/>
  <c r="I24" i="5" s="1"/>
  <c r="G29" i="5"/>
  <c r="J29" i="5" s="1"/>
  <c r="G26" i="5"/>
  <c r="J26" i="5" s="1"/>
  <c r="G31" i="5"/>
  <c r="J31" i="5" s="1"/>
  <c r="G32" i="5"/>
  <c r="J32" i="5" s="1"/>
  <c r="G16" i="5"/>
  <c r="J16" i="5" s="1"/>
  <c r="G21" i="5"/>
  <c r="J21" i="5" s="1"/>
  <c r="G13" i="5"/>
  <c r="J13" i="5" s="1"/>
  <c r="G18" i="5"/>
  <c r="J18" i="5" s="1"/>
  <c r="G28" i="5"/>
  <c r="J28" i="5" s="1"/>
  <c r="F27" i="5"/>
  <c r="I27" i="5" s="1"/>
  <c r="G27" i="5"/>
  <c r="J27" i="5" s="1"/>
  <c r="G23" i="5"/>
  <c r="J23" i="5" s="1"/>
  <c r="G24" i="5"/>
  <c r="J24" i="5" s="1"/>
  <c r="G4" i="5"/>
  <c r="J4" i="5" s="1"/>
  <c r="G8" i="5"/>
  <c r="J8" i="5" s="1"/>
  <c r="G6" i="5"/>
  <c r="J6" i="5" s="1"/>
  <c r="D3" i="5"/>
  <c r="F17" i="5"/>
  <c r="I17" i="5" s="1"/>
  <c r="F7" i="5"/>
  <c r="I7" i="5" s="1"/>
  <c r="G17" i="5"/>
  <c r="J17" i="5" s="1"/>
  <c r="G37" i="5"/>
  <c r="J37" i="5" s="1"/>
  <c r="G42" i="5"/>
  <c r="J42" i="5" s="1"/>
  <c r="G34" i="5"/>
  <c r="J34" i="5" s="1"/>
  <c r="G39" i="5"/>
  <c r="J39" i="5" s="1"/>
  <c r="G7" i="5"/>
  <c r="J7" i="5" s="1"/>
  <c r="G41" i="5"/>
  <c r="J41" i="5" s="1"/>
  <c r="G3" i="5"/>
  <c r="J3" i="5" s="1"/>
  <c r="F10" i="5"/>
  <c r="I10" i="5" s="1"/>
  <c r="F14" i="5"/>
  <c r="I14" i="5" s="1"/>
  <c r="G25" i="5"/>
  <c r="J25" i="5" s="1"/>
  <c r="G10" i="5"/>
  <c r="J10" i="5" s="1"/>
  <c r="G14" i="5"/>
  <c r="J14" i="5" s="1"/>
  <c r="G33" i="5"/>
  <c r="J33" i="5" s="1"/>
  <c r="P8" i="5" l="1"/>
  <c r="Q8" i="5" s="1"/>
  <c r="E40" i="5"/>
  <c r="H40" i="5" s="1"/>
  <c r="E19" i="5"/>
  <c r="H19" i="5" s="1"/>
  <c r="E32" i="5"/>
  <c r="H32" i="5" s="1"/>
  <c r="E24" i="5"/>
  <c r="H24" i="5" s="1"/>
  <c r="E11" i="5"/>
  <c r="H11" i="5" s="1"/>
  <c r="E37" i="5"/>
  <c r="H37" i="5" s="1"/>
  <c r="E16" i="5"/>
  <c r="H16" i="5" s="1"/>
  <c r="E4" i="5"/>
  <c r="H4" i="5" s="1"/>
  <c r="E29" i="5"/>
  <c r="H29" i="5" s="1"/>
  <c r="E42" i="5"/>
  <c r="H42" i="5" s="1"/>
  <c r="E34" i="5"/>
  <c r="H34" i="5" s="1"/>
  <c r="E21" i="5"/>
  <c r="H21" i="5" s="1"/>
  <c r="E13" i="5"/>
  <c r="H13" i="5" s="1"/>
  <c r="E38" i="5"/>
  <c r="H38" i="5" s="1"/>
  <c r="E22" i="5"/>
  <c r="H22" i="5" s="1"/>
  <c r="E33" i="5"/>
  <c r="H33" i="5" s="1"/>
  <c r="E14" i="5"/>
  <c r="H14" i="5" s="1"/>
  <c r="E10" i="5"/>
  <c r="H10" i="5" s="1"/>
  <c r="E25" i="5"/>
  <c r="H25" i="5" s="1"/>
  <c r="E3" i="5"/>
  <c r="H3" i="5" s="1"/>
  <c r="E41" i="5"/>
  <c r="H41" i="5" s="1"/>
  <c r="E7" i="5"/>
  <c r="H7" i="5" s="1"/>
  <c r="F36" i="5"/>
  <c r="I36" i="5" s="1"/>
  <c r="E17" i="5"/>
  <c r="H17" i="5" s="1"/>
  <c r="E28" i="5"/>
  <c r="H28" i="5" s="1"/>
  <c r="E6" i="5"/>
  <c r="H6" i="5" s="1"/>
  <c r="E9" i="5"/>
  <c r="H9" i="5" s="1"/>
  <c r="F40" i="5"/>
  <c r="I40" i="5" s="1"/>
  <c r="E31" i="5"/>
  <c r="H31" i="5" s="1"/>
  <c r="E39" i="5"/>
  <c r="H39" i="5" s="1"/>
  <c r="E12" i="5"/>
  <c r="H12" i="5" s="1"/>
  <c r="F8" i="5"/>
  <c r="I8" i="5" s="1"/>
  <c r="F15" i="5"/>
  <c r="I15" i="5" s="1"/>
  <c r="E8" i="5"/>
  <c r="H8" i="5" s="1"/>
  <c r="E35" i="5"/>
  <c r="H35" i="5" s="1"/>
  <c r="F30" i="5"/>
  <c r="I30" i="5" s="1"/>
  <c r="F18" i="5"/>
  <c r="I18" i="5" s="1"/>
  <c r="F38" i="5"/>
  <c r="I38" i="5" s="1"/>
  <c r="E18" i="5"/>
  <c r="H18" i="5" s="1"/>
  <c r="E36" i="5"/>
  <c r="H36" i="5" s="1"/>
  <c r="F20" i="5"/>
  <c r="I20" i="5" s="1"/>
  <c r="F9" i="5"/>
  <c r="I9" i="5" s="1"/>
  <c r="E20" i="5"/>
  <c r="H20" i="5" s="1"/>
  <c r="F12" i="5"/>
  <c r="I12" i="5" s="1"/>
  <c r="E23" i="5"/>
  <c r="H23" i="5" s="1"/>
  <c r="F35" i="5"/>
  <c r="I35" i="5" s="1"/>
  <c r="F5" i="5"/>
  <c r="I5" i="5" s="1"/>
  <c r="E27" i="5"/>
  <c r="H27" i="5" s="1"/>
  <c r="E15" i="5"/>
  <c r="H15" i="5" s="1"/>
  <c r="E5" i="5"/>
  <c r="H5" i="5" s="1"/>
  <c r="E26" i="5"/>
  <c r="H26" i="5" s="1"/>
  <c r="F19" i="5"/>
  <c r="I19" i="5" s="1"/>
  <c r="E30" i="5"/>
  <c r="H30" i="5" s="1"/>
  <c r="F13" i="5"/>
  <c r="I13" i="5" s="1"/>
  <c r="F25" i="5"/>
  <c r="I25" i="5" s="1"/>
  <c r="F28" i="5"/>
  <c r="I28" i="5" s="1"/>
  <c r="F21" i="5"/>
  <c r="I21" i="5" s="1"/>
  <c r="F6" i="5"/>
  <c r="I6" i="5" s="1"/>
  <c r="F3" i="5"/>
  <c r="I3" i="5" s="1"/>
  <c r="F41" i="5"/>
  <c r="I41" i="5" s="1"/>
  <c r="F16" i="5"/>
  <c r="I16" i="5" s="1"/>
  <c r="F39" i="5"/>
  <c r="I39" i="5" s="1"/>
  <c r="F4" i="5"/>
  <c r="I4" i="5" s="1"/>
  <c r="F34" i="5"/>
  <c r="I34" i="5" s="1"/>
  <c r="F11" i="5"/>
  <c r="I11" i="5" s="1"/>
  <c r="F22" i="5"/>
  <c r="I22" i="5" s="1"/>
  <c r="F42" i="5"/>
  <c r="I42" i="5" s="1"/>
  <c r="F26" i="5"/>
  <c r="I26" i="5" s="1"/>
  <c r="F31" i="5"/>
  <c r="I31" i="5" s="1"/>
  <c r="F29" i="5"/>
  <c r="I29" i="5" s="1"/>
  <c r="F33" i="5"/>
  <c r="I33" i="5" s="1"/>
  <c r="F37" i="5"/>
  <c r="I37" i="5" s="1"/>
  <c r="F23" i="5"/>
  <c r="I23" i="5" s="1"/>
  <c r="P7" i="5" l="1"/>
  <c r="Q7" i="5" s="1"/>
  <c r="R7" i="5" s="1"/>
  <c r="N10" i="5" s="1"/>
  <c r="P6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2" authorId="0" shapeId="0" xr:uid="{9E76828A-65FC-44B4-84D2-6646CA45EE28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Zmienna niezależna (czynnik) o 4 poziomach</t>
        </r>
      </text>
    </comment>
    <comment ref="B2" authorId="0" shapeId="0" xr:uid="{1900BAFF-EDA0-47F6-9108-12D9338AB56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zmienna zależna </t>
        </r>
      </text>
    </comment>
    <comment ref="C2" authorId="0" shapeId="0" xr:uid="{8617F195-458E-41BD-9CC3-7E451FBA68EE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pierwszy dobry znak - średnie się między sobą różnią; czynnik przewiduje nam zmienność, którą obserwowaliśmy pierwotnie w zmiennej zależnej</t>
        </r>
      </text>
    </comment>
    <comment ref="M3" authorId="0" shapeId="0" xr:uid="{9ACA4B2F-6A46-4384-B381-1561CD3E8184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analizę wariancji przeprowadzamy gdy poszukujemy różnic pomiędzy więcej niż 2 grupami badawczymi</t>
        </r>
      </text>
    </comment>
    <comment ref="M5" authorId="0" shapeId="0" xr:uid="{6A64B3F3-ADCA-4ADE-B468-D9DB92789E56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chcemy sprawdzić jak dobrze czynnik porządkuje zmienność wyników zmiennej zależnej</t>
        </r>
      </text>
    </comment>
    <comment ref="M7" authorId="0" shapeId="0" xr:uid="{D179DE69-7999-4E20-8047-26DF15C6B225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manipulacja eksperymentalna; przypisujemy ją naszemu efektowi (czynnikowi)</t>
        </r>
      </text>
    </comment>
    <comment ref="Q7" authorId="0" shapeId="0" xr:uid="{40C4C373-6C4C-46CC-893B-24B801F1FF08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wariancja międzygrupowa
</t>
        </r>
      </text>
    </comment>
    <comment ref="M8" authorId="0" shapeId="0" xr:uid="{F830AF49-0E35-4092-928A-0A1839BBC8AC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wariancja błędu; szum wynikający z działania innych czynników, które towarzyszyły badaniu</t>
        </r>
      </text>
    </comment>
    <comment ref="Q8" authorId="0" shapeId="0" xr:uid="{2818130D-E11C-44F8-8110-7E3D6565B19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wariancja wewnątrz grupowa = wariancja błędu = wariancja niewyjaśniona</t>
        </r>
      </text>
    </comment>
    <comment ref="N10" authorId="0" shapeId="0" xr:uid="{74A6000F-D369-4A95-BAD8-E3DA14CD1889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Istotność jest mniejsza od założonej wartości 0,05, więc odrzucamy hipotezę o równości wartości oczekiwanych (średnich) w grupach zdefiniowanych przez czynnik
</t>
        </r>
      </text>
    </comment>
  </commentList>
</comments>
</file>

<file path=xl/sharedStrings.xml><?xml version="1.0" encoding="utf-8"?>
<sst xmlns="http://schemas.openxmlformats.org/spreadsheetml/2006/main" count="328" uniqueCount="98">
  <si>
    <t>Grupa</t>
  </si>
  <si>
    <t>Masa ciała (kg)</t>
  </si>
  <si>
    <t>Dieta A</t>
  </si>
  <si>
    <t>Dieta B</t>
  </si>
  <si>
    <t>Dieta C</t>
  </si>
  <si>
    <t>Długość życia (lata)</t>
  </si>
  <si>
    <t>Środowisko 1</t>
  </si>
  <si>
    <t>Środowisko 2</t>
  </si>
  <si>
    <t>Środowisko 3</t>
  </si>
  <si>
    <t>Krok 1: Określenie pytania badawczego - Czy masa ciała różni się istotnie (statystycznie) w zależności od zastosowanej diety?</t>
  </si>
  <si>
    <t>Krok 2: Rozpisanie hipotez statystycznych</t>
  </si>
  <si>
    <t>H0: Masa ciała nie różni się w zależności od zastosowanej diety</t>
  </si>
  <si>
    <t>H1: Masa ciała różni się w zależności od zastosowanej diety</t>
  </si>
  <si>
    <t>Krok 3: Sprawdzanie założeń</t>
  </si>
  <si>
    <t>Zgodność z rozkładem normalnym</t>
  </si>
  <si>
    <t>Średnia</t>
  </si>
  <si>
    <t>Błąd standardowy</t>
  </si>
  <si>
    <t>Mediana</t>
  </si>
  <si>
    <t>Tryb</t>
  </si>
  <si>
    <t>Odchylenie standardowe</t>
  </si>
  <si>
    <t>Wariancja próbki</t>
  </si>
  <si>
    <t>Kurtoza</t>
  </si>
  <si>
    <t>Skośność</t>
  </si>
  <si>
    <t>Zakres</t>
  </si>
  <si>
    <t>Minimum</t>
  </si>
  <si>
    <t>Maksimum</t>
  </si>
  <si>
    <t>Suma</t>
  </si>
  <si>
    <t>Licznik</t>
  </si>
  <si>
    <t>&lt;-2;2&gt;</t>
  </si>
  <si>
    <t>&lt;-0,5;0,5&gt;</t>
  </si>
  <si>
    <t>Jednorodność wariancji - test Levene'a</t>
  </si>
  <si>
    <t>różnica xA - średnia A</t>
  </si>
  <si>
    <t>różnica xB - średnia B</t>
  </si>
  <si>
    <t>różnica xC - średnia C</t>
  </si>
  <si>
    <t>mod</t>
  </si>
  <si>
    <t>modA</t>
  </si>
  <si>
    <t>modB</t>
  </si>
  <si>
    <t>modC</t>
  </si>
  <si>
    <t>Analiza wariancji: jednoczynnikowa</t>
  </si>
  <si>
    <t>PODSUMOWANIE</t>
  </si>
  <si>
    <t>Grupy</t>
  </si>
  <si>
    <t>Wariancja</t>
  </si>
  <si>
    <t>ANALIZA WARIANCJI</t>
  </si>
  <si>
    <t>Źródło wariancji</t>
  </si>
  <si>
    <t>SS</t>
  </si>
  <si>
    <t>df</t>
  </si>
  <si>
    <t>MS</t>
  </si>
  <si>
    <t>F</t>
  </si>
  <si>
    <t>Wartość-p</t>
  </si>
  <si>
    <t>Test F</t>
  </si>
  <si>
    <t>Pomiędzy grupami</t>
  </si>
  <si>
    <t>W obrębie grup</t>
  </si>
  <si>
    <t>Razem</t>
  </si>
  <si>
    <t>Krok 4: Właściwa analiza - analiza wariancji w celu weryfikacji H0</t>
  </si>
  <si>
    <t>Test t: z dwiema próbami zakładający nierówne wariancje</t>
  </si>
  <si>
    <t>Obserwacje</t>
  </si>
  <si>
    <t>Różnica średnich wg hipotezy</t>
  </si>
  <si>
    <t>t Stat</t>
  </si>
  <si>
    <t>P(T&lt;=t) jednostronny</t>
  </si>
  <si>
    <t>Test T jednostronny</t>
  </si>
  <si>
    <t>P(T&lt;=t) dwustronny</t>
  </si>
  <si>
    <t>Test t dwustronny</t>
  </si>
  <si>
    <t>Krok 5: Analiza post hoc - test t z poprawką Bonferroniego (0,05/3 = 0,016667)</t>
  </si>
  <si>
    <t>Krok 6: Decyzja i odpowiedź</t>
  </si>
  <si>
    <t>Rezultaty uzyskane w toku przeprowadzonej analizy statystycznej (ANOVA) wskazują, że przy założonym poziomie istotności (p = 0,05) są podstawy do odrzucenia hipotezy zerowej, na korzyść hipotezy alternatywnej. Masa ciała w zależności od zastosowanej diety różni się w sposób wysoko istotny statystycznie (p&lt;0,01). Przeprowadzona analiza post hoc wskazała, że istotne statystycznie były różnice w masie ciała przy diecie A i B, oraz przy diecie A i C (p&lt;0,01). Różnica w masie ciała przy zastosowaniu diety B i C nie okazała się istotna statystycznie (p=1,0).</t>
  </si>
  <si>
    <t>Próchnica</t>
  </si>
  <si>
    <t>Substancja słodząca</t>
  </si>
  <si>
    <t>Sacharoza</t>
  </si>
  <si>
    <t>Glukoza</t>
  </si>
  <si>
    <t>Glicyna</t>
  </si>
  <si>
    <t>Sorbitol</t>
  </si>
  <si>
    <r>
      <rPr>
        <sz val="12"/>
        <color rgb="FF000000"/>
        <rFont val="Calibri"/>
        <family val="2"/>
        <charset val="238"/>
        <scheme val="minor"/>
      </rPr>
      <t xml:space="preserve">Badano wpływ kilku substancji słodzących na częstość występowania próchnicy u szczurów. W tym celu poddano badaniu 48 samic w wieku 6-tygodni, które podzielono losowo na 4 grupy po 12 szczurów i w każdej grupie codziennie do paszy dodawano wodne roztwory: </t>
    </r>
    <r>
      <rPr>
        <i/>
        <sz val="12"/>
        <color rgb="FF000000"/>
        <rFont val="Calibri"/>
        <family val="2"/>
        <charset val="238"/>
        <scheme val="minor"/>
      </rPr>
      <t>sacharozy</t>
    </r>
    <r>
      <rPr>
        <sz val="12"/>
        <color rgb="FF000000"/>
        <rFont val="Calibri"/>
        <family val="2"/>
        <charset val="238"/>
        <scheme val="minor"/>
      </rPr>
      <t xml:space="preserve">, </t>
    </r>
    <r>
      <rPr>
        <i/>
        <sz val="12"/>
        <color rgb="FF000000"/>
        <rFont val="Calibri"/>
        <family val="2"/>
        <charset val="238"/>
        <scheme val="minor"/>
      </rPr>
      <t>glukozy</t>
    </r>
    <r>
      <rPr>
        <sz val="12"/>
        <color rgb="FF000000"/>
        <rFont val="Calibri"/>
        <family val="2"/>
        <charset val="238"/>
        <scheme val="minor"/>
      </rPr>
      <t xml:space="preserve">, </t>
    </r>
    <r>
      <rPr>
        <i/>
        <sz val="12"/>
        <color rgb="FF000000"/>
        <rFont val="Calibri"/>
        <family val="2"/>
        <charset val="238"/>
        <scheme val="minor"/>
      </rPr>
      <t>glicyny</t>
    </r>
    <r>
      <rPr>
        <sz val="12"/>
        <color rgb="FF000000"/>
        <rFont val="Calibri"/>
        <family val="2"/>
        <charset val="238"/>
        <scheme val="minor"/>
      </rPr>
      <t xml:space="preserve"> i </t>
    </r>
    <r>
      <rPr>
        <i/>
        <sz val="12"/>
        <color rgb="FF000000"/>
        <rFont val="Calibri"/>
        <family val="2"/>
        <charset val="238"/>
        <scheme val="minor"/>
      </rPr>
      <t>sorbitolu</t>
    </r>
    <r>
      <rPr>
        <sz val="12"/>
        <color rgb="FF000000"/>
        <rFont val="Calibri"/>
        <family val="2"/>
        <charset val="238"/>
        <scheme val="minor"/>
      </rPr>
      <t xml:space="preserve">. </t>
    </r>
  </si>
  <si>
    <t>Po 3 miesiącach w wypreparowanych szczękach i żuchwach oceniono odsetek zębów objętych próchnicą.</t>
  </si>
  <si>
    <t>ANOVA:</t>
  </si>
  <si>
    <t>sprawdzimy hipotezę, która będzie mówiła o tym, że w grupach wyróżnionych z uwagi na poziom czynnika (rodzaj metody przechowywania) wystąpią różnice (na poziomie średnich) w zmiennej zależnej</t>
  </si>
  <si>
    <t>METODA</t>
  </si>
  <si>
    <t>czas krzepnięcia osocza krwi</t>
  </si>
  <si>
    <r>
      <t>ȳ</t>
    </r>
    <r>
      <rPr>
        <vertAlign val="subscript"/>
        <sz val="12"/>
        <rFont val="Calibri"/>
        <family val="2"/>
        <charset val="238"/>
      </rPr>
      <t>i</t>
    </r>
  </si>
  <si>
    <t>ȳ</t>
  </si>
  <si>
    <r>
      <t>y</t>
    </r>
    <r>
      <rPr>
        <vertAlign val="subscript"/>
        <sz val="12"/>
        <rFont val="Arial"/>
        <family val="2"/>
        <charset val="238"/>
      </rPr>
      <t>ij</t>
    </r>
    <r>
      <rPr>
        <sz val="12"/>
        <rFont val="Arial"/>
        <family val="2"/>
        <charset val="238"/>
      </rPr>
      <t>-</t>
    </r>
    <r>
      <rPr>
        <sz val="12"/>
        <rFont val="Calibri"/>
        <family val="2"/>
        <charset val="238"/>
      </rPr>
      <t xml:space="preserve">ȳ </t>
    </r>
    <r>
      <rPr>
        <b/>
        <sz val="12"/>
        <rFont val="Calibri"/>
        <family val="2"/>
        <charset val="238"/>
      </rPr>
      <t>(ogólne)</t>
    </r>
  </si>
  <si>
    <r>
      <rPr>
        <sz val="12"/>
        <rFont val="Calibri"/>
        <family val="2"/>
        <charset val="238"/>
      </rPr>
      <t>ȳ</t>
    </r>
    <r>
      <rPr>
        <vertAlign val="subscript"/>
        <sz val="12"/>
        <rFont val="Arial"/>
        <family val="2"/>
        <charset val="238"/>
      </rPr>
      <t>i</t>
    </r>
    <r>
      <rPr>
        <sz val="12"/>
        <rFont val="Arial"/>
        <family val="2"/>
        <charset val="238"/>
      </rPr>
      <t xml:space="preserve"> - </t>
    </r>
    <r>
      <rPr>
        <sz val="12"/>
        <rFont val="Calibri"/>
        <family val="2"/>
        <charset val="238"/>
      </rPr>
      <t>ȳ</t>
    </r>
    <r>
      <rPr>
        <sz val="12"/>
        <rFont val="Arial"/>
        <family val="2"/>
        <charset val="238"/>
      </rPr>
      <t xml:space="preserve"> </t>
    </r>
    <r>
      <rPr>
        <b/>
        <sz val="12"/>
        <rFont val="Arial"/>
        <family val="2"/>
        <charset val="238"/>
      </rPr>
      <t>(między grupami)</t>
    </r>
  </si>
  <si>
    <r>
      <t>y</t>
    </r>
    <r>
      <rPr>
        <vertAlign val="subscript"/>
        <sz val="12"/>
        <rFont val="Arial"/>
        <family val="2"/>
        <charset val="238"/>
      </rPr>
      <t>ij</t>
    </r>
    <r>
      <rPr>
        <sz val="12"/>
        <rFont val="Arial"/>
        <family val="2"/>
        <charset val="238"/>
      </rPr>
      <t xml:space="preserve"> - </t>
    </r>
    <r>
      <rPr>
        <sz val="12"/>
        <rFont val="Calibri"/>
        <family val="2"/>
        <charset val="238"/>
      </rPr>
      <t>ȳ</t>
    </r>
    <r>
      <rPr>
        <vertAlign val="subscript"/>
        <sz val="12"/>
        <rFont val="Arial"/>
        <family val="2"/>
        <charset val="238"/>
      </rPr>
      <t>i</t>
    </r>
    <r>
      <rPr>
        <sz val="12"/>
        <rFont val="Arial"/>
        <family val="2"/>
        <charset val="238"/>
      </rPr>
      <t xml:space="preserve"> </t>
    </r>
    <r>
      <rPr>
        <b/>
        <sz val="12"/>
        <rFont val="Arial"/>
        <family val="2"/>
        <charset val="238"/>
      </rPr>
      <t>(wewnątrz grup)</t>
    </r>
  </si>
  <si>
    <r>
      <t>(y</t>
    </r>
    <r>
      <rPr>
        <vertAlign val="subscript"/>
        <sz val="12"/>
        <rFont val="Arial"/>
        <family val="2"/>
        <charset val="238"/>
      </rPr>
      <t>ij</t>
    </r>
    <r>
      <rPr>
        <sz val="12"/>
        <rFont val="Arial"/>
        <family val="2"/>
        <charset val="238"/>
      </rPr>
      <t>-ȳ)</t>
    </r>
    <r>
      <rPr>
        <vertAlign val="superscript"/>
        <sz val="12"/>
        <rFont val="Arial"/>
        <family val="2"/>
        <charset val="238"/>
      </rPr>
      <t>2</t>
    </r>
  </si>
  <si>
    <r>
      <t>(ȳ</t>
    </r>
    <r>
      <rPr>
        <vertAlign val="subscript"/>
        <sz val="12"/>
        <rFont val="Arial"/>
        <family val="2"/>
        <charset val="238"/>
      </rPr>
      <t>i</t>
    </r>
    <r>
      <rPr>
        <sz val="12"/>
        <rFont val="Arial"/>
        <family val="2"/>
        <charset val="238"/>
      </rPr>
      <t xml:space="preserve"> - ȳ)</t>
    </r>
    <r>
      <rPr>
        <vertAlign val="superscript"/>
        <sz val="12"/>
        <rFont val="Arial"/>
        <family val="2"/>
        <charset val="238"/>
      </rPr>
      <t>2</t>
    </r>
  </si>
  <si>
    <r>
      <t>(y</t>
    </r>
    <r>
      <rPr>
        <vertAlign val="subscript"/>
        <sz val="12"/>
        <rFont val="Arial"/>
        <family val="2"/>
        <charset val="238"/>
      </rPr>
      <t>ij</t>
    </r>
    <r>
      <rPr>
        <sz val="12"/>
        <rFont val="Arial"/>
        <family val="2"/>
        <charset val="238"/>
      </rPr>
      <t xml:space="preserve"> - ȳ</t>
    </r>
    <r>
      <rPr>
        <vertAlign val="subscript"/>
        <sz val="12"/>
        <rFont val="Arial"/>
        <family val="2"/>
        <charset val="238"/>
      </rPr>
      <t>i</t>
    </r>
    <r>
      <rPr>
        <sz val="12"/>
        <rFont val="Arial"/>
        <family val="2"/>
        <charset val="238"/>
      </rPr>
      <t>)</t>
    </r>
    <r>
      <rPr>
        <vertAlign val="superscript"/>
        <sz val="12"/>
        <rFont val="Arial"/>
        <family val="2"/>
        <charset val="238"/>
      </rPr>
      <t>2</t>
    </r>
  </si>
  <si>
    <t>ANOVA</t>
  </si>
  <si>
    <t>Zmienność</t>
  </si>
  <si>
    <t>LSS</t>
  </si>
  <si>
    <t>SKO</t>
  </si>
  <si>
    <t>ŚKO</t>
  </si>
  <si>
    <t>Femp</t>
  </si>
  <si>
    <t>Ogólna</t>
  </si>
  <si>
    <t>N-1</t>
  </si>
  <si>
    <t xml:space="preserve">Między grupami </t>
  </si>
  <si>
    <t>k-1</t>
  </si>
  <si>
    <t>Wewnątrz grup</t>
  </si>
  <si>
    <t>N-k</t>
  </si>
  <si>
    <t>Istotność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</si>
</sst>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"/>
    <numFmt numFmtId="166" formatCode="0.00000"/>
    <numFmt numFmtId="167" formatCode="0.00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i/>
      <sz val="12"/>
      <color rgb="FF000000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12"/>
      <name val="Calibri"/>
      <family val="2"/>
      <charset val="238"/>
    </font>
    <font>
      <vertAlign val="subscript"/>
      <sz val="12"/>
      <name val="Calibri"/>
      <family val="2"/>
      <charset val="238"/>
    </font>
    <font>
      <sz val="12"/>
      <name val="Arial"/>
      <family val="2"/>
      <charset val="238"/>
    </font>
    <font>
      <vertAlign val="subscript"/>
      <sz val="12"/>
      <name val="Arial"/>
      <family val="2"/>
      <charset val="238"/>
    </font>
    <font>
      <b/>
      <sz val="12"/>
      <name val="Calibri"/>
      <family val="2"/>
      <charset val="238"/>
    </font>
    <font>
      <b/>
      <sz val="12"/>
      <name val="Arial"/>
      <family val="2"/>
      <charset val="238"/>
    </font>
    <font>
      <vertAlign val="superscript"/>
      <sz val="12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1" fillId="0" borderId="0"/>
    <xf numFmtId="0" fontId="7" fillId="0" borderId="0"/>
  </cellStyleXfs>
  <cellXfs count="101">
    <xf numFmtId="0" fontId="0" fillId="0" borderId="0" xfId="0"/>
    <xf numFmtId="0" fontId="2" fillId="0" borderId="1" xfId="0" applyFont="1" applyBorder="1" applyAlignment="1">
      <alignment horizontal="center" vertical="top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0" fillId="0" borderId="13" xfId="0" applyBorder="1"/>
    <xf numFmtId="0" fontId="4" fillId="0" borderId="14" xfId="0" applyFont="1" applyBorder="1" applyAlignment="1">
      <alignment horizontal="center"/>
    </xf>
    <xf numFmtId="2" fontId="0" fillId="0" borderId="0" xfId="0" applyNumberFormat="1"/>
    <xf numFmtId="165" fontId="0" fillId="0" borderId="0" xfId="0" applyNumberFormat="1"/>
    <xf numFmtId="0" fontId="0" fillId="4" borderId="0" xfId="0" applyFill="1"/>
    <xf numFmtId="0" fontId="6" fillId="0" borderId="14" xfId="0" applyFont="1" applyBorder="1" applyAlignment="1">
      <alignment horizontal="center"/>
    </xf>
    <xf numFmtId="2" fontId="0" fillId="0" borderId="13" xfId="0" applyNumberFormat="1" applyBorder="1"/>
    <xf numFmtId="2" fontId="0" fillId="4" borderId="0" xfId="0" applyNumberFormat="1" applyFill="1"/>
    <xf numFmtId="165" fontId="0" fillId="0" borderId="13" xfId="0" applyNumberFormat="1" applyBorder="1"/>
    <xf numFmtId="165" fontId="0" fillId="4" borderId="0" xfId="0" applyNumberFormat="1" applyFill="1"/>
    <xf numFmtId="0" fontId="0" fillId="0" borderId="1" xfId="0" applyBorder="1"/>
    <xf numFmtId="164" fontId="0" fillId="0" borderId="1" xfId="0" applyNumberFormat="1" applyBorder="1"/>
    <xf numFmtId="0" fontId="3" fillId="3" borderId="1" xfId="0" applyFont="1" applyFill="1" applyBorder="1" applyAlignment="1">
      <alignment horizontal="center" vertical="center"/>
    </xf>
    <xf numFmtId="166" fontId="0" fillId="2" borderId="0" xfId="0" applyNumberFormat="1" applyFill="1"/>
    <xf numFmtId="0" fontId="8" fillId="5" borderId="0" xfId="1" applyFont="1" applyFill="1" applyAlignment="1">
      <alignment horizontal="center" vertical="center" wrapText="1"/>
    </xf>
    <xf numFmtId="0" fontId="3" fillId="0" borderId="0" xfId="2" applyFont="1" applyAlignment="1">
      <alignment horizontal="center" vertical="center"/>
    </xf>
    <xf numFmtId="165" fontId="9" fillId="0" borderId="0" xfId="1" applyNumberFormat="1" applyFont="1" applyAlignment="1">
      <alignment horizontal="center" vertical="center"/>
    </xf>
    <xf numFmtId="1" fontId="9" fillId="0" borderId="0" xfId="1" applyNumberFormat="1" applyFont="1" applyAlignment="1">
      <alignment horizontal="center" vertical="center"/>
    </xf>
    <xf numFmtId="0" fontId="1" fillId="0" borderId="0" xfId="2" applyAlignment="1">
      <alignment horizontal="center" vertical="center"/>
    </xf>
    <xf numFmtId="0" fontId="12" fillId="0" borderId="0" xfId="3" applyFont="1" applyAlignment="1">
      <alignment horizontal="center" vertical="center"/>
    </xf>
    <xf numFmtId="0" fontId="7" fillId="0" borderId="0" xfId="3"/>
    <xf numFmtId="0" fontId="14" fillId="0" borderId="1" xfId="3" applyFont="1" applyBorder="1" applyAlignment="1">
      <alignment horizontal="center" vertical="center" wrapText="1"/>
    </xf>
    <xf numFmtId="0" fontId="15" fillId="0" borderId="1" xfId="3" applyFont="1" applyBorder="1" applyAlignment="1">
      <alignment horizontal="center" vertical="center" wrapText="1"/>
    </xf>
    <xf numFmtId="0" fontId="16" fillId="0" borderId="1" xfId="3" applyFont="1" applyBorder="1" applyAlignment="1">
      <alignment horizontal="center" vertical="center"/>
    </xf>
    <xf numFmtId="2" fontId="18" fillId="0" borderId="1" xfId="3" applyNumberFormat="1" applyFont="1" applyBorder="1" applyAlignment="1">
      <alignment horizontal="center" vertical="center" wrapText="1"/>
    </xf>
    <xf numFmtId="2" fontId="18" fillId="0" borderId="1" xfId="3" applyNumberFormat="1" applyFont="1" applyBorder="1" applyAlignment="1">
      <alignment horizontal="center" vertical="center"/>
    </xf>
    <xf numFmtId="0" fontId="15" fillId="6" borderId="1" xfId="3" applyFont="1" applyFill="1" applyBorder="1" applyAlignment="1">
      <alignment horizontal="center"/>
    </xf>
    <xf numFmtId="2" fontId="7" fillId="6" borderId="1" xfId="3" applyNumberFormat="1" applyFill="1" applyBorder="1"/>
    <xf numFmtId="0" fontId="7" fillId="7" borderId="1" xfId="3" applyFill="1" applyBorder="1"/>
    <xf numFmtId="0" fontId="7" fillId="7" borderId="1" xfId="3" applyFill="1" applyBorder="1" applyAlignment="1">
      <alignment horizontal="center" vertical="center"/>
    </xf>
    <xf numFmtId="0" fontId="7" fillId="0" borderId="1" xfId="3" applyBorder="1"/>
    <xf numFmtId="0" fontId="7" fillId="0" borderId="1" xfId="3" applyBorder="1" applyAlignment="1">
      <alignment horizontal="center" vertical="center"/>
    </xf>
    <xf numFmtId="0" fontId="15" fillId="0" borderId="0" xfId="3" applyFont="1" applyAlignment="1">
      <alignment horizontal="left"/>
    </xf>
    <xf numFmtId="165" fontId="7" fillId="0" borderId="1" xfId="3" applyNumberFormat="1" applyBorder="1" applyAlignment="1">
      <alignment horizontal="center" vertical="center"/>
    </xf>
    <xf numFmtId="167" fontId="7" fillId="0" borderId="1" xfId="3" applyNumberFormat="1" applyBorder="1" applyAlignment="1">
      <alignment horizontal="center" vertical="center"/>
    </xf>
    <xf numFmtId="164" fontId="7" fillId="0" borderId="0" xfId="3" applyNumberFormat="1"/>
    <xf numFmtId="0" fontId="15" fillId="0" borderId="1" xfId="3" applyFont="1" applyBorder="1" applyAlignment="1">
      <alignment horizontal="center"/>
    </xf>
    <xf numFmtId="2" fontId="7" fillId="0" borderId="1" xfId="3" applyNumberFormat="1" applyBorder="1"/>
    <xf numFmtId="2" fontId="7" fillId="0" borderId="0" xfId="3" applyNumberFormat="1"/>
    <xf numFmtId="0" fontId="7" fillId="0" borderId="0" xfId="3" applyAlignment="1">
      <alignment horizontal="center"/>
    </xf>
    <xf numFmtId="0" fontId="7" fillId="0" borderId="0" xfId="3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9" borderId="14" xfId="0" applyFont="1" applyFill="1" applyBorder="1" applyAlignment="1">
      <alignment horizontal="center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3" borderId="10" xfId="0" applyFill="1" applyBorder="1" applyAlignment="1">
      <alignment horizontal="center" wrapText="1"/>
    </xf>
    <xf numFmtId="0" fontId="0" fillId="3" borderId="11" xfId="0" applyFill="1" applyBorder="1" applyAlignment="1">
      <alignment horizontal="center" wrapText="1"/>
    </xf>
    <xf numFmtId="0" fontId="0" fillId="3" borderId="12" xfId="0" applyFill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10" fillId="0" borderId="15" xfId="0" applyFont="1" applyBorder="1" applyAlignment="1">
      <alignment horizontal="center" vertical="center" wrapText="1" readingOrder="1"/>
    </xf>
    <xf numFmtId="0" fontId="10" fillId="0" borderId="16" xfId="0" applyFont="1" applyBorder="1" applyAlignment="1">
      <alignment horizontal="center" vertical="center" wrapText="1" readingOrder="1"/>
    </xf>
    <xf numFmtId="0" fontId="10" fillId="0" borderId="17" xfId="0" applyFont="1" applyBorder="1" applyAlignment="1">
      <alignment horizontal="center" vertical="center" wrapText="1" readingOrder="1"/>
    </xf>
    <xf numFmtId="0" fontId="10" fillId="0" borderId="18" xfId="0" applyFont="1" applyBorder="1" applyAlignment="1">
      <alignment horizontal="center" vertical="center" wrapText="1" readingOrder="1"/>
    </xf>
    <xf numFmtId="0" fontId="10" fillId="0" borderId="0" xfId="0" applyFont="1" applyAlignment="1">
      <alignment horizontal="center" vertical="center" wrapText="1" readingOrder="1"/>
    </xf>
    <xf numFmtId="0" fontId="10" fillId="0" borderId="19" xfId="0" applyFont="1" applyBorder="1" applyAlignment="1">
      <alignment horizontal="center" vertical="center" wrapText="1" readingOrder="1"/>
    </xf>
    <xf numFmtId="0" fontId="10" fillId="0" borderId="20" xfId="0" applyFont="1" applyBorder="1" applyAlignment="1">
      <alignment horizontal="center" vertical="center" wrapText="1" readingOrder="1"/>
    </xf>
    <xf numFmtId="0" fontId="10" fillId="0" borderId="13" xfId="0" applyFont="1" applyBorder="1" applyAlignment="1">
      <alignment horizontal="center" vertical="center" wrapText="1" readingOrder="1"/>
    </xf>
    <xf numFmtId="0" fontId="10" fillId="0" borderId="21" xfId="0" applyFont="1" applyBorder="1" applyAlignment="1">
      <alignment horizontal="center" vertical="center" wrapText="1" readingOrder="1"/>
    </xf>
    <xf numFmtId="0" fontId="13" fillId="0" borderId="8" xfId="3" applyFont="1" applyBorder="1" applyAlignment="1">
      <alignment horizontal="center" vertical="center" wrapText="1"/>
    </xf>
    <xf numFmtId="0" fontId="7" fillId="6" borderId="22" xfId="3" applyFill="1" applyBorder="1" applyAlignment="1">
      <alignment horizontal="center" vertical="center"/>
    </xf>
    <xf numFmtId="0" fontId="7" fillId="6" borderId="23" xfId="3" applyFill="1" applyBorder="1" applyAlignment="1">
      <alignment horizontal="center" vertical="center"/>
    </xf>
    <xf numFmtId="0" fontId="7" fillId="6" borderId="24" xfId="3" applyFill="1" applyBorder="1" applyAlignment="1">
      <alignment horizontal="center" vertical="center"/>
    </xf>
    <xf numFmtId="0" fontId="7" fillId="0" borderId="22" xfId="3" applyBorder="1" applyAlignment="1">
      <alignment horizontal="center" vertical="center"/>
    </xf>
    <xf numFmtId="0" fontId="7" fillId="0" borderId="23" xfId="3" applyBorder="1" applyAlignment="1">
      <alignment horizontal="center" vertical="center"/>
    </xf>
    <xf numFmtId="0" fontId="7" fillId="0" borderId="24" xfId="3" applyBorder="1" applyAlignment="1">
      <alignment horizontal="center" vertical="center"/>
    </xf>
  </cellXfs>
  <cellStyles count="4">
    <cellStyle name="Normalny" xfId="0" builtinId="0"/>
    <cellStyle name="Normalny 2" xfId="2" xr:uid="{5C311967-A702-4B22-8771-5A769173803E}"/>
    <cellStyle name="Normalny 2 2" xfId="3" xr:uid="{7981F3C5-EAA4-4B51-91B2-5CF7751B8A81}"/>
    <cellStyle name="Normalny_Arkusz1" xfId="1" xr:uid="{3D470C78-9504-4745-B03B-92FAD02619D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</cx:f>
      </cx:numDim>
    </cx:data>
    <cx:data id="1">
      <cx:numDim type="val">
        <cx:f>_xlchart.v1.3</cx:f>
      </cx:numDim>
    </cx:data>
    <cx:data id="2">
      <cx:numDim type="val">
        <cx:f>_xlchart.v1.5</cx:f>
      </cx:numDim>
    </cx:data>
  </cx:chartData>
  <cx:chart>
    <cx:plotArea>
      <cx:plotAreaRegion>
        <cx:series layoutId="boxWhisker" uniqueId="{3FC35423-59FE-4EA7-ACBB-BFE827AF8661}">
          <cx:tx>
            <cx:txData>
              <cx:f>_xlchart.v1.0</cx:f>
              <cx:v>Dieta A</cx:v>
            </cx:txData>
          </cx:tx>
          <cx:dataId val="0"/>
          <cx:layoutPr>
            <cx:visibility meanLine="1" meanMarker="1" nonoutliers="0" outliers="1"/>
            <cx:statistics quartileMethod="exclusive"/>
          </cx:layoutPr>
        </cx:series>
        <cx:series layoutId="boxWhisker" uniqueId="{C711177B-7966-4EA9-8624-83E15DFACAAA}">
          <cx:tx>
            <cx:txData>
              <cx:f>_xlchart.v1.2</cx:f>
              <cx:v>Dieta B</cx:v>
            </cx:txData>
          </cx:tx>
          <cx:dataId val="1"/>
          <cx:layoutPr>
            <cx:visibility meanLine="1" meanMarker="1" nonoutliers="0" outliers="1"/>
            <cx:statistics quartileMethod="exclusive"/>
          </cx:layoutPr>
        </cx:series>
        <cx:series layoutId="boxWhisker" uniqueId="{141F8533-D064-4460-83E7-D583D0F113DC}">
          <cx:tx>
            <cx:txData>
              <cx:f>_xlchart.v1.4</cx:f>
              <cx:v>Dieta C</cx:v>
            </cx:txData>
          </cx:tx>
          <cx:dataId val="2"/>
          <cx:layoutPr>
            <cx:visibility meanLine="1" meanMarker="1" nonoutliers="0" outliers="1"/>
            <cx:statistics quartileMethod="exclusive"/>
          </cx:layoutPr>
        </cx:series>
      </cx:plotAreaRegion>
      <cx:axis id="0" hidden="1">
        <cx:catScaling gapWidth="1"/>
        <cx:tickLabels/>
      </cx:axis>
      <cx:axis id="1">
        <cx:valScaling min="40"/>
        <cx:majorGridlines/>
        <cx:tickLabels/>
      </cx:axis>
    </cx:plotArea>
    <cx:legend pos="b" align="ctr" overlay="0"/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7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214993</xdr:colOff>
      <xdr:row>71</xdr:row>
      <xdr:rowOff>21773</xdr:rowOff>
    </xdr:from>
    <xdr:to>
      <xdr:col>7</xdr:col>
      <xdr:colOff>1521279</xdr:colOff>
      <xdr:row>85</xdr:row>
      <xdr:rowOff>152401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Wykres 2">
              <a:extLst>
                <a:ext uri="{FF2B5EF4-FFF2-40B4-BE49-F238E27FC236}">
                  <a16:creationId xmlns:a16="http://schemas.microsoft.com/office/drawing/2014/main" id="{1CFD8EEA-F107-A70F-40C4-84280B9F633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09750" y="13193487"/>
              <a:ext cx="4572000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l-PL" sz="1100"/>
                <a:t>Ten wykres jest niedostępny w Twojej wersji programu Excel.
Edytowanie tego kształtu lub zapisanie tego skoroszytu w innym formacie pliku spowoduje trwałe uszkodzenie wykresu.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59871</xdr:colOff>
          <xdr:row>13</xdr:row>
          <xdr:rowOff>43543</xdr:rowOff>
        </xdr:from>
        <xdr:to>
          <xdr:col>15</xdr:col>
          <xdr:colOff>234043</xdr:colOff>
          <xdr:row>16</xdr:row>
          <xdr:rowOff>70757</xdr:rowOff>
        </xdr:to>
        <xdr:sp macro="" textlink="">
          <xdr:nvSpPr>
            <xdr:cNvPr id="2049" name="Obiek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3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38100</xdr:colOff>
          <xdr:row>19</xdr:row>
          <xdr:rowOff>5443</xdr:rowOff>
        </xdr:from>
        <xdr:to>
          <xdr:col>16</xdr:col>
          <xdr:colOff>195943</xdr:colOff>
          <xdr:row>26</xdr:row>
          <xdr:rowOff>119743</xdr:rowOff>
        </xdr:to>
        <xdr:sp macro="" textlink="">
          <xdr:nvSpPr>
            <xdr:cNvPr id="2050" name="Object 3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3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59999389629810485"/>
  </sheetPr>
  <dimension ref="A1:Q114"/>
  <sheetViews>
    <sheetView tabSelected="1" topLeftCell="C1" zoomScaleNormal="100" workbookViewId="0">
      <selection activeCell="O68" sqref="O68"/>
    </sheetView>
  </sheetViews>
  <sheetFormatPr defaultRowHeight="14.6" x14ac:dyDescent="0.4"/>
  <cols>
    <col min="2" max="2" width="13.3046875" bestFit="1" customWidth="1"/>
    <col min="7" max="7" width="9.23046875" customWidth="1"/>
    <col min="8" max="8" width="21.53515625" bestFit="1" customWidth="1"/>
    <col min="9" max="9" width="11.84375" bestFit="1" customWidth="1"/>
    <col min="10" max="10" width="21.53515625" bestFit="1" customWidth="1"/>
    <col min="11" max="11" width="25.3046875" customWidth="1"/>
    <col min="12" max="12" width="21.4609375" customWidth="1"/>
    <col min="13" max="13" width="12.07421875" bestFit="1" customWidth="1"/>
    <col min="14" max="14" width="11.3046875" bestFit="1" customWidth="1"/>
    <col min="15" max="15" width="25.3046875" customWidth="1"/>
    <col min="16" max="16" width="11.84375" bestFit="1" customWidth="1"/>
  </cols>
  <sheetData>
    <row r="1" spans="1:14" x14ac:dyDescent="0.4">
      <c r="A1" s="1" t="s">
        <v>0</v>
      </c>
      <c r="B1" s="1" t="s">
        <v>1</v>
      </c>
    </row>
    <row r="2" spans="1:14" x14ac:dyDescent="0.4">
      <c r="A2" t="s">
        <v>2</v>
      </c>
      <c r="B2">
        <v>51</v>
      </c>
      <c r="D2" s="3" t="s">
        <v>2</v>
      </c>
      <c r="E2" s="3" t="s">
        <v>3</v>
      </c>
      <c r="F2" s="3" t="s">
        <v>4</v>
      </c>
      <c r="H2" s="61" t="s">
        <v>9</v>
      </c>
      <c r="I2" s="62"/>
      <c r="J2" s="62"/>
      <c r="K2" s="62"/>
      <c r="L2" s="62"/>
      <c r="M2" s="62"/>
      <c r="N2" s="63"/>
    </row>
    <row r="3" spans="1:14" x14ac:dyDescent="0.4">
      <c r="A3" t="s">
        <v>2</v>
      </c>
      <c r="B3">
        <v>49.7</v>
      </c>
      <c r="D3">
        <v>51</v>
      </c>
      <c r="E3">
        <v>53.6</v>
      </c>
      <c r="F3">
        <v>53.6</v>
      </c>
      <c r="H3" s="76"/>
      <c r="I3" s="77"/>
      <c r="J3" s="77"/>
      <c r="K3" s="77"/>
      <c r="L3" s="77"/>
      <c r="M3" s="77"/>
      <c r="N3" s="78"/>
    </row>
    <row r="4" spans="1:14" x14ac:dyDescent="0.4">
      <c r="A4" t="s">
        <v>2</v>
      </c>
      <c r="B4">
        <v>51.3</v>
      </c>
      <c r="D4">
        <v>49.7</v>
      </c>
      <c r="E4">
        <v>52.5</v>
      </c>
      <c r="F4">
        <v>52.5</v>
      </c>
      <c r="H4" s="64"/>
      <c r="I4" s="65"/>
      <c r="J4" s="65"/>
      <c r="K4" s="65"/>
      <c r="L4" s="65"/>
      <c r="M4" s="65"/>
      <c r="N4" s="66"/>
    </row>
    <row r="5" spans="1:14" x14ac:dyDescent="0.4">
      <c r="A5" t="s">
        <v>2</v>
      </c>
      <c r="B5">
        <v>53</v>
      </c>
      <c r="D5">
        <v>51.3</v>
      </c>
      <c r="E5">
        <v>55.8</v>
      </c>
      <c r="F5">
        <v>55.8</v>
      </c>
    </row>
    <row r="6" spans="1:14" x14ac:dyDescent="0.4">
      <c r="A6" t="s">
        <v>2</v>
      </c>
      <c r="B6">
        <v>49.5</v>
      </c>
      <c r="D6">
        <v>53</v>
      </c>
      <c r="E6">
        <v>52.7</v>
      </c>
      <c r="F6">
        <v>52.7</v>
      </c>
      <c r="H6" s="61" t="s">
        <v>10</v>
      </c>
      <c r="I6" s="62"/>
      <c r="J6" s="62"/>
      <c r="K6" s="62"/>
      <c r="L6" s="62"/>
      <c r="M6" s="62"/>
      <c r="N6" s="63"/>
    </row>
    <row r="7" spans="1:14" x14ac:dyDescent="0.4">
      <c r="A7" t="s">
        <v>2</v>
      </c>
      <c r="B7">
        <v>49.5</v>
      </c>
      <c r="D7">
        <v>49.5</v>
      </c>
      <c r="E7">
        <v>51.5</v>
      </c>
      <c r="F7">
        <v>51.5</v>
      </c>
      <c r="H7" s="76"/>
      <c r="I7" s="77"/>
      <c r="J7" s="77"/>
      <c r="K7" s="77"/>
      <c r="L7" s="77"/>
      <c r="M7" s="77"/>
      <c r="N7" s="78"/>
    </row>
    <row r="8" spans="1:14" x14ac:dyDescent="0.4">
      <c r="A8" t="s">
        <v>2</v>
      </c>
      <c r="B8">
        <v>53.2</v>
      </c>
      <c r="D8">
        <v>49.5</v>
      </c>
      <c r="E8">
        <v>58.7</v>
      </c>
      <c r="F8">
        <v>58.7</v>
      </c>
      <c r="H8" s="64"/>
      <c r="I8" s="65"/>
      <c r="J8" s="65"/>
      <c r="K8" s="65"/>
      <c r="L8" s="65"/>
      <c r="M8" s="65"/>
      <c r="N8" s="66"/>
    </row>
    <row r="9" spans="1:14" x14ac:dyDescent="0.4">
      <c r="A9" t="s">
        <v>2</v>
      </c>
      <c r="B9">
        <v>51.5</v>
      </c>
      <c r="D9">
        <v>53.2</v>
      </c>
      <c r="E9">
        <v>54.4</v>
      </c>
      <c r="F9">
        <v>54.4</v>
      </c>
    </row>
    <row r="10" spans="1:14" x14ac:dyDescent="0.4">
      <c r="A10" t="s">
        <v>2</v>
      </c>
      <c r="B10">
        <v>49.1</v>
      </c>
      <c r="D10">
        <v>51.5</v>
      </c>
      <c r="E10">
        <v>55.2</v>
      </c>
      <c r="F10">
        <v>55.2</v>
      </c>
      <c r="H10" s="79" t="s">
        <v>11</v>
      </c>
      <c r="I10" s="80"/>
      <c r="J10" s="80"/>
      <c r="K10" s="80"/>
      <c r="L10" s="80"/>
      <c r="M10" s="80"/>
      <c r="N10" s="81"/>
    </row>
    <row r="11" spans="1:14" x14ac:dyDescent="0.4">
      <c r="A11" t="s">
        <v>2</v>
      </c>
      <c r="B11">
        <v>51.1</v>
      </c>
      <c r="D11">
        <v>49.1</v>
      </c>
      <c r="E11">
        <v>51.4</v>
      </c>
      <c r="F11">
        <v>51.4</v>
      </c>
      <c r="H11" s="79" t="s">
        <v>12</v>
      </c>
      <c r="I11" s="80"/>
      <c r="J11" s="80"/>
      <c r="K11" s="80"/>
      <c r="L11" s="80"/>
      <c r="M11" s="80"/>
      <c r="N11" s="81"/>
    </row>
    <row r="12" spans="1:14" x14ac:dyDescent="0.4">
      <c r="A12" t="s">
        <v>2</v>
      </c>
      <c r="B12">
        <v>49.1</v>
      </c>
      <c r="D12">
        <v>51.1</v>
      </c>
      <c r="E12">
        <v>53.6</v>
      </c>
      <c r="F12">
        <v>53.6</v>
      </c>
    </row>
    <row r="13" spans="1:14" x14ac:dyDescent="0.4">
      <c r="A13" t="s">
        <v>2</v>
      </c>
      <c r="B13">
        <v>49.1</v>
      </c>
      <c r="D13">
        <v>49.1</v>
      </c>
      <c r="E13">
        <v>55.3</v>
      </c>
      <c r="F13">
        <v>55.3</v>
      </c>
      <c r="H13" s="82" t="s">
        <v>13</v>
      </c>
      <c r="I13" s="83"/>
      <c r="J13" s="83"/>
      <c r="K13" s="83"/>
      <c r="L13" s="83"/>
      <c r="M13" s="83"/>
      <c r="N13" s="84"/>
    </row>
    <row r="14" spans="1:14" x14ac:dyDescent="0.4">
      <c r="A14" t="s">
        <v>2</v>
      </c>
      <c r="B14">
        <v>50.5</v>
      </c>
      <c r="D14">
        <v>49.1</v>
      </c>
      <c r="E14">
        <v>52.1</v>
      </c>
      <c r="F14">
        <v>52.1</v>
      </c>
      <c r="H14" s="52" t="s">
        <v>14</v>
      </c>
      <c r="I14" s="53"/>
      <c r="J14" s="53"/>
      <c r="K14" s="53"/>
      <c r="L14" s="53"/>
      <c r="M14" s="53"/>
      <c r="N14" s="54"/>
    </row>
    <row r="15" spans="1:14" ht="15" thickBot="1" x14ac:dyDescent="0.45">
      <c r="A15" t="s">
        <v>2</v>
      </c>
      <c r="B15">
        <v>46.2</v>
      </c>
      <c r="D15">
        <v>50.5</v>
      </c>
      <c r="E15">
        <v>55.9</v>
      </c>
      <c r="F15">
        <v>55.9</v>
      </c>
    </row>
    <row r="16" spans="1:14" x14ac:dyDescent="0.4">
      <c r="A16" t="s">
        <v>2</v>
      </c>
      <c r="B16">
        <v>46.6</v>
      </c>
      <c r="D16">
        <v>46.2</v>
      </c>
      <c r="E16">
        <v>53.5</v>
      </c>
      <c r="F16">
        <v>53.5</v>
      </c>
      <c r="H16" s="51" t="s">
        <v>2</v>
      </c>
      <c r="I16" s="51"/>
      <c r="J16" s="51" t="s">
        <v>3</v>
      </c>
      <c r="K16" s="51"/>
      <c r="L16" s="51" t="s">
        <v>4</v>
      </c>
      <c r="M16" s="51"/>
    </row>
    <row r="17" spans="1:14" x14ac:dyDescent="0.4">
      <c r="A17" t="s">
        <v>3</v>
      </c>
      <c r="B17">
        <v>53.6</v>
      </c>
      <c r="D17">
        <v>46.6</v>
      </c>
      <c r="E17">
        <v>54.3</v>
      </c>
      <c r="F17">
        <v>54.3</v>
      </c>
    </row>
    <row r="18" spans="1:14" x14ac:dyDescent="0.4">
      <c r="A18" t="s">
        <v>3</v>
      </c>
      <c r="B18">
        <v>52.5</v>
      </c>
      <c r="H18" s="48" t="s">
        <v>15</v>
      </c>
      <c r="I18" s="49">
        <v>50.026666666666671</v>
      </c>
      <c r="J18" s="48" t="s">
        <v>15</v>
      </c>
      <c r="K18" s="49">
        <v>54.033333333333317</v>
      </c>
      <c r="L18" s="48" t="s">
        <v>15</v>
      </c>
      <c r="M18" s="49">
        <v>54.033333333333317</v>
      </c>
    </row>
    <row r="19" spans="1:14" x14ac:dyDescent="0.4">
      <c r="A19" t="s">
        <v>3</v>
      </c>
      <c r="B19">
        <v>55.8</v>
      </c>
      <c r="H19" s="46" t="s">
        <v>16</v>
      </c>
      <c r="I19" s="47">
        <v>0.5101322579830847</v>
      </c>
      <c r="J19" s="46" t="s">
        <v>16</v>
      </c>
      <c r="K19" s="47">
        <v>0.50442486501405182</v>
      </c>
      <c r="L19" s="46" t="s">
        <v>16</v>
      </c>
      <c r="M19" s="47">
        <v>0.50442486501405182</v>
      </c>
    </row>
    <row r="20" spans="1:14" x14ac:dyDescent="0.4">
      <c r="A20" t="s">
        <v>3</v>
      </c>
      <c r="B20">
        <v>52.7</v>
      </c>
      <c r="H20" s="48" t="s">
        <v>17</v>
      </c>
      <c r="I20" s="49">
        <v>49.7</v>
      </c>
      <c r="J20" s="48" t="s">
        <v>17</v>
      </c>
      <c r="K20" s="49">
        <v>53.6</v>
      </c>
      <c r="L20" s="48" t="s">
        <v>17</v>
      </c>
      <c r="M20" s="49">
        <v>53.6</v>
      </c>
    </row>
    <row r="21" spans="1:14" x14ac:dyDescent="0.4">
      <c r="A21" t="s">
        <v>3</v>
      </c>
      <c r="B21">
        <v>51.5</v>
      </c>
      <c r="H21" s="48" t="s">
        <v>18</v>
      </c>
      <c r="I21" s="49">
        <v>49.1</v>
      </c>
      <c r="J21" s="48" t="s">
        <v>18</v>
      </c>
      <c r="K21" s="49">
        <v>53.6</v>
      </c>
      <c r="L21" s="48" t="s">
        <v>18</v>
      </c>
      <c r="M21" s="49">
        <v>53.6</v>
      </c>
    </row>
    <row r="22" spans="1:14" x14ac:dyDescent="0.4">
      <c r="A22" t="s">
        <v>3</v>
      </c>
      <c r="B22">
        <v>58.7</v>
      </c>
      <c r="H22" s="46" t="s">
        <v>19</v>
      </c>
      <c r="I22" s="47">
        <v>1.9757337395316728</v>
      </c>
      <c r="J22" s="46" t="s">
        <v>19</v>
      </c>
      <c r="K22" s="47">
        <v>1.953629101612347</v>
      </c>
      <c r="L22" s="46" t="s">
        <v>19</v>
      </c>
      <c r="M22" s="47">
        <v>1.953629101612347</v>
      </c>
    </row>
    <row r="23" spans="1:14" x14ac:dyDescent="0.4">
      <c r="A23" t="s">
        <v>3</v>
      </c>
      <c r="B23">
        <v>54.4</v>
      </c>
      <c r="H23" s="46" t="s">
        <v>20</v>
      </c>
      <c r="I23" s="47">
        <v>3.9035238095238074</v>
      </c>
      <c r="J23" s="46" t="s">
        <v>20</v>
      </c>
      <c r="K23" s="47">
        <v>3.816666666666666</v>
      </c>
      <c r="L23" s="46" t="s">
        <v>20</v>
      </c>
      <c r="M23" s="47">
        <v>3.816666666666666</v>
      </c>
    </row>
    <row r="24" spans="1:14" x14ac:dyDescent="0.4">
      <c r="A24" t="s">
        <v>3</v>
      </c>
      <c r="B24">
        <v>55.2</v>
      </c>
      <c r="H24" s="48" t="s">
        <v>21</v>
      </c>
      <c r="I24" s="49">
        <v>0.15299950972708309</v>
      </c>
      <c r="J24" s="48" t="s">
        <v>21</v>
      </c>
      <c r="K24" s="49">
        <v>0.85277461997589921</v>
      </c>
      <c r="L24" s="48" t="s">
        <v>21</v>
      </c>
      <c r="M24" s="49">
        <v>0.85277461997589921</v>
      </c>
      <c r="N24" s="3" t="s">
        <v>28</v>
      </c>
    </row>
    <row r="25" spans="1:14" x14ac:dyDescent="0.4">
      <c r="A25" t="s">
        <v>3</v>
      </c>
      <c r="B25">
        <v>51.4</v>
      </c>
      <c r="H25" s="48" t="s">
        <v>22</v>
      </c>
      <c r="I25" s="49">
        <v>-0.3549645442778907</v>
      </c>
      <c r="J25" s="48" t="s">
        <v>22</v>
      </c>
      <c r="K25" s="49">
        <v>0.76600873297486116</v>
      </c>
      <c r="L25" s="48" t="s">
        <v>22</v>
      </c>
      <c r="M25" s="49">
        <v>0.76600873297486116</v>
      </c>
      <c r="N25" s="3" t="s">
        <v>29</v>
      </c>
    </row>
    <row r="26" spans="1:14" x14ac:dyDescent="0.4">
      <c r="A26" t="s">
        <v>3</v>
      </c>
      <c r="B26">
        <v>53.6</v>
      </c>
      <c r="H26" s="46" t="s">
        <v>23</v>
      </c>
      <c r="I26" s="47">
        <v>7</v>
      </c>
      <c r="J26" s="46" t="s">
        <v>23</v>
      </c>
      <c r="K26" s="47">
        <v>7.3000000000000043</v>
      </c>
      <c r="L26" s="46" t="s">
        <v>23</v>
      </c>
      <c r="M26" s="47">
        <v>7.3000000000000043</v>
      </c>
    </row>
    <row r="27" spans="1:14" x14ac:dyDescent="0.4">
      <c r="A27" t="s">
        <v>3</v>
      </c>
      <c r="B27">
        <v>55.3</v>
      </c>
      <c r="H27" s="46" t="s">
        <v>24</v>
      </c>
      <c r="I27" s="47">
        <v>46.2</v>
      </c>
      <c r="J27" s="46" t="s">
        <v>24</v>
      </c>
      <c r="K27" s="47">
        <v>51.4</v>
      </c>
      <c r="L27" s="46" t="s">
        <v>24</v>
      </c>
      <c r="M27" s="47">
        <v>51.4</v>
      </c>
    </row>
    <row r="28" spans="1:14" x14ac:dyDescent="0.4">
      <c r="A28" t="s">
        <v>3</v>
      </c>
      <c r="B28">
        <v>52.1</v>
      </c>
      <c r="H28" s="46" t="s">
        <v>25</v>
      </c>
      <c r="I28" s="47">
        <v>53.2</v>
      </c>
      <c r="J28" s="46" t="s">
        <v>25</v>
      </c>
      <c r="K28" s="47">
        <v>58.7</v>
      </c>
      <c r="L28" s="46" t="s">
        <v>25</v>
      </c>
      <c r="M28" s="47">
        <v>58.7</v>
      </c>
    </row>
    <row r="29" spans="1:14" x14ac:dyDescent="0.4">
      <c r="A29" t="s">
        <v>3</v>
      </c>
      <c r="B29">
        <v>55.9</v>
      </c>
      <c r="H29" s="46" t="s">
        <v>26</v>
      </c>
      <c r="I29" s="47">
        <v>750.40000000000009</v>
      </c>
      <c r="J29" s="46" t="s">
        <v>26</v>
      </c>
      <c r="K29" s="47">
        <v>810.49999999999977</v>
      </c>
      <c r="L29" s="46" t="s">
        <v>26</v>
      </c>
      <c r="M29" s="47">
        <v>810.49999999999977</v>
      </c>
    </row>
    <row r="30" spans="1:14" ht="15" thickBot="1" x14ac:dyDescent="0.45">
      <c r="A30" t="s">
        <v>3</v>
      </c>
      <c r="B30">
        <v>53.5</v>
      </c>
      <c r="H30" s="50" t="s">
        <v>27</v>
      </c>
      <c r="I30" s="50">
        <v>15</v>
      </c>
      <c r="J30" s="50" t="s">
        <v>27</v>
      </c>
      <c r="K30" s="50">
        <v>15</v>
      </c>
      <c r="L30" s="50" t="s">
        <v>27</v>
      </c>
      <c r="M30" s="50">
        <v>15</v>
      </c>
    </row>
    <row r="31" spans="1:14" x14ac:dyDescent="0.4">
      <c r="A31" t="s">
        <v>3</v>
      </c>
      <c r="B31">
        <v>54.3</v>
      </c>
    </row>
    <row r="32" spans="1:14" x14ac:dyDescent="0.4">
      <c r="A32" t="s">
        <v>4</v>
      </c>
      <c r="B32">
        <v>53.6</v>
      </c>
      <c r="H32" s="52" t="s">
        <v>30</v>
      </c>
      <c r="I32" s="53"/>
      <c r="J32" s="53"/>
      <c r="K32" s="53"/>
      <c r="L32" s="53"/>
      <c r="M32" s="53"/>
      <c r="N32" s="54"/>
    </row>
    <row r="33" spans="1:13" x14ac:dyDescent="0.4">
      <c r="A33" t="s">
        <v>4</v>
      </c>
      <c r="B33">
        <v>52.5</v>
      </c>
    </row>
    <row r="34" spans="1:13" x14ac:dyDescent="0.4">
      <c r="A34" t="s">
        <v>4</v>
      </c>
      <c r="B34">
        <v>55.8</v>
      </c>
      <c r="E34" s="3" t="s">
        <v>2</v>
      </c>
      <c r="F34" s="3" t="s">
        <v>3</v>
      </c>
      <c r="G34" s="3" t="s">
        <v>4</v>
      </c>
      <c r="H34" s="3" t="s">
        <v>31</v>
      </c>
      <c r="I34" s="3" t="s">
        <v>34</v>
      </c>
      <c r="J34" s="2" t="s">
        <v>32</v>
      </c>
      <c r="K34" s="3" t="s">
        <v>34</v>
      </c>
      <c r="L34" s="2" t="s">
        <v>33</v>
      </c>
      <c r="M34" s="3" t="s">
        <v>34</v>
      </c>
    </row>
    <row r="35" spans="1:13" x14ac:dyDescent="0.4">
      <c r="A35" t="s">
        <v>4</v>
      </c>
      <c r="B35">
        <v>52.7</v>
      </c>
      <c r="E35">
        <v>51</v>
      </c>
      <c r="F35">
        <v>53.6</v>
      </c>
      <c r="G35">
        <v>53.6</v>
      </c>
      <c r="H35" s="6">
        <f>E35-$I$18</f>
        <v>0.97333333333332916</v>
      </c>
      <c r="I35" s="6">
        <f>ABS(H35)</f>
        <v>0.97333333333332916</v>
      </c>
      <c r="J35" s="6">
        <f>F35-$K$18</f>
        <v>-0.43333333333331581</v>
      </c>
      <c r="K35" s="6">
        <f>ABS(J35)</f>
        <v>0.43333333333331581</v>
      </c>
      <c r="L35" s="6">
        <f>G35-$M$18</f>
        <v>-0.43333333333331581</v>
      </c>
      <c r="M35" s="6">
        <f>ABS(L35)</f>
        <v>0.43333333333331581</v>
      </c>
    </row>
    <row r="36" spans="1:13" x14ac:dyDescent="0.4">
      <c r="A36" t="s">
        <v>4</v>
      </c>
      <c r="B36">
        <v>51.5</v>
      </c>
      <c r="E36">
        <v>49.7</v>
      </c>
      <c r="F36">
        <v>52.5</v>
      </c>
      <c r="G36">
        <v>52.5</v>
      </c>
      <c r="H36" s="6">
        <f t="shared" ref="H36:H49" si="0">E36-$I$18</f>
        <v>-0.32666666666666799</v>
      </c>
      <c r="I36" s="6">
        <f t="shared" ref="I36:I49" si="1">ABS(H36)</f>
        <v>0.32666666666666799</v>
      </c>
      <c r="J36" s="6">
        <f t="shared" ref="J36:J49" si="2">F36-$K$18</f>
        <v>-1.5333333333333172</v>
      </c>
      <c r="K36" s="6">
        <f t="shared" ref="K36:K49" si="3">ABS(J36)</f>
        <v>1.5333333333333172</v>
      </c>
      <c r="L36" s="6">
        <f t="shared" ref="L36:L49" si="4">G36-$M$18</f>
        <v>-1.5333333333333172</v>
      </c>
      <c r="M36" s="6">
        <f t="shared" ref="M36:M49" si="5">ABS(L36)</f>
        <v>1.5333333333333172</v>
      </c>
    </row>
    <row r="37" spans="1:13" x14ac:dyDescent="0.4">
      <c r="A37" t="s">
        <v>4</v>
      </c>
      <c r="B37">
        <v>58.7</v>
      </c>
      <c r="E37">
        <v>51.3</v>
      </c>
      <c r="F37">
        <v>55.8</v>
      </c>
      <c r="G37">
        <v>55.8</v>
      </c>
      <c r="H37" s="6">
        <f t="shared" si="0"/>
        <v>1.2733333333333263</v>
      </c>
      <c r="I37" s="6">
        <f t="shared" si="1"/>
        <v>1.2733333333333263</v>
      </c>
      <c r="J37" s="6">
        <f t="shared" si="2"/>
        <v>1.7666666666666799</v>
      </c>
      <c r="K37" s="6">
        <f t="shared" si="3"/>
        <v>1.7666666666666799</v>
      </c>
      <c r="L37" s="6">
        <f t="shared" si="4"/>
        <v>1.7666666666666799</v>
      </c>
      <c r="M37" s="6">
        <f t="shared" si="5"/>
        <v>1.7666666666666799</v>
      </c>
    </row>
    <row r="38" spans="1:13" x14ac:dyDescent="0.4">
      <c r="A38" t="s">
        <v>4</v>
      </c>
      <c r="B38">
        <v>54.4</v>
      </c>
      <c r="E38">
        <v>53</v>
      </c>
      <c r="F38">
        <v>52.7</v>
      </c>
      <c r="G38">
        <v>52.7</v>
      </c>
      <c r="H38" s="6">
        <f t="shared" si="0"/>
        <v>2.9733333333333292</v>
      </c>
      <c r="I38" s="6">
        <f t="shared" si="1"/>
        <v>2.9733333333333292</v>
      </c>
      <c r="J38" s="6">
        <f t="shared" si="2"/>
        <v>-1.3333333333333144</v>
      </c>
      <c r="K38" s="6">
        <f t="shared" si="3"/>
        <v>1.3333333333333144</v>
      </c>
      <c r="L38" s="6">
        <f t="shared" si="4"/>
        <v>-1.3333333333333144</v>
      </c>
      <c r="M38" s="6">
        <f t="shared" si="5"/>
        <v>1.3333333333333144</v>
      </c>
    </row>
    <row r="39" spans="1:13" x14ac:dyDescent="0.4">
      <c r="A39" t="s">
        <v>4</v>
      </c>
      <c r="B39">
        <v>55.2</v>
      </c>
      <c r="E39">
        <v>49.5</v>
      </c>
      <c r="F39">
        <v>51.5</v>
      </c>
      <c r="G39">
        <v>51.5</v>
      </c>
      <c r="H39" s="6">
        <f t="shared" si="0"/>
        <v>-0.52666666666667084</v>
      </c>
      <c r="I39" s="6">
        <f t="shared" si="1"/>
        <v>0.52666666666667084</v>
      </c>
      <c r="J39" s="6">
        <f t="shared" si="2"/>
        <v>-2.5333333333333172</v>
      </c>
      <c r="K39" s="6">
        <f t="shared" si="3"/>
        <v>2.5333333333333172</v>
      </c>
      <c r="L39" s="6">
        <f t="shared" si="4"/>
        <v>-2.5333333333333172</v>
      </c>
      <c r="M39" s="6">
        <f t="shared" si="5"/>
        <v>2.5333333333333172</v>
      </c>
    </row>
    <row r="40" spans="1:13" x14ac:dyDescent="0.4">
      <c r="A40" t="s">
        <v>4</v>
      </c>
      <c r="B40">
        <v>51.4</v>
      </c>
      <c r="E40">
        <v>49.5</v>
      </c>
      <c r="F40">
        <v>58.7</v>
      </c>
      <c r="G40">
        <v>58.7</v>
      </c>
      <c r="H40" s="6">
        <f t="shared" si="0"/>
        <v>-0.52666666666667084</v>
      </c>
      <c r="I40" s="6">
        <f t="shared" si="1"/>
        <v>0.52666666666667084</v>
      </c>
      <c r="J40" s="6">
        <f t="shared" si="2"/>
        <v>4.6666666666666856</v>
      </c>
      <c r="K40" s="6">
        <f t="shared" si="3"/>
        <v>4.6666666666666856</v>
      </c>
      <c r="L40" s="6">
        <f t="shared" si="4"/>
        <v>4.6666666666666856</v>
      </c>
      <c r="M40" s="6">
        <f t="shared" si="5"/>
        <v>4.6666666666666856</v>
      </c>
    </row>
    <row r="41" spans="1:13" x14ac:dyDescent="0.4">
      <c r="A41" t="s">
        <v>4</v>
      </c>
      <c r="B41">
        <v>53.6</v>
      </c>
      <c r="E41">
        <v>53.2</v>
      </c>
      <c r="F41">
        <v>54.4</v>
      </c>
      <c r="G41">
        <v>54.4</v>
      </c>
      <c r="H41" s="6">
        <f t="shared" si="0"/>
        <v>3.173333333333332</v>
      </c>
      <c r="I41" s="6">
        <f t="shared" si="1"/>
        <v>3.173333333333332</v>
      </c>
      <c r="J41" s="6">
        <f t="shared" si="2"/>
        <v>0.36666666666668135</v>
      </c>
      <c r="K41" s="6">
        <f t="shared" si="3"/>
        <v>0.36666666666668135</v>
      </c>
      <c r="L41" s="6">
        <f t="shared" si="4"/>
        <v>0.36666666666668135</v>
      </c>
      <c r="M41" s="6">
        <f t="shared" si="5"/>
        <v>0.36666666666668135</v>
      </c>
    </row>
    <row r="42" spans="1:13" x14ac:dyDescent="0.4">
      <c r="A42" t="s">
        <v>4</v>
      </c>
      <c r="B42">
        <v>55.3</v>
      </c>
      <c r="E42">
        <v>51.5</v>
      </c>
      <c r="F42">
        <v>55.2</v>
      </c>
      <c r="G42">
        <v>55.2</v>
      </c>
      <c r="H42" s="6">
        <f t="shared" si="0"/>
        <v>1.4733333333333292</v>
      </c>
      <c r="I42" s="6">
        <f t="shared" si="1"/>
        <v>1.4733333333333292</v>
      </c>
      <c r="J42" s="6">
        <f t="shared" si="2"/>
        <v>1.1666666666666856</v>
      </c>
      <c r="K42" s="6">
        <f t="shared" si="3"/>
        <v>1.1666666666666856</v>
      </c>
      <c r="L42" s="6">
        <f t="shared" si="4"/>
        <v>1.1666666666666856</v>
      </c>
      <c r="M42" s="6">
        <f t="shared" si="5"/>
        <v>1.1666666666666856</v>
      </c>
    </row>
    <row r="43" spans="1:13" x14ac:dyDescent="0.4">
      <c r="A43" t="s">
        <v>4</v>
      </c>
      <c r="B43">
        <v>52.1</v>
      </c>
      <c r="E43">
        <v>49.1</v>
      </c>
      <c r="F43">
        <v>51.4</v>
      </c>
      <c r="G43">
        <v>51.4</v>
      </c>
      <c r="H43" s="6">
        <f t="shared" si="0"/>
        <v>-0.92666666666666941</v>
      </c>
      <c r="I43" s="6">
        <f t="shared" si="1"/>
        <v>0.92666666666666941</v>
      </c>
      <c r="J43" s="6">
        <f t="shared" si="2"/>
        <v>-2.6333333333333186</v>
      </c>
      <c r="K43" s="6">
        <f t="shared" si="3"/>
        <v>2.6333333333333186</v>
      </c>
      <c r="L43" s="6">
        <f t="shared" si="4"/>
        <v>-2.6333333333333186</v>
      </c>
      <c r="M43" s="6">
        <f t="shared" si="5"/>
        <v>2.6333333333333186</v>
      </c>
    </row>
    <row r="44" spans="1:13" x14ac:dyDescent="0.4">
      <c r="A44" t="s">
        <v>4</v>
      </c>
      <c r="B44">
        <v>55.9</v>
      </c>
      <c r="E44">
        <v>51.1</v>
      </c>
      <c r="F44">
        <v>53.6</v>
      </c>
      <c r="G44">
        <v>53.6</v>
      </c>
      <c r="H44" s="6">
        <f t="shared" si="0"/>
        <v>1.0733333333333306</v>
      </c>
      <c r="I44" s="6">
        <f t="shared" si="1"/>
        <v>1.0733333333333306</v>
      </c>
      <c r="J44" s="6">
        <f t="shared" si="2"/>
        <v>-0.43333333333331581</v>
      </c>
      <c r="K44" s="6">
        <f t="shared" si="3"/>
        <v>0.43333333333331581</v>
      </c>
      <c r="L44" s="6">
        <f t="shared" si="4"/>
        <v>-0.43333333333331581</v>
      </c>
      <c r="M44" s="6">
        <f t="shared" si="5"/>
        <v>0.43333333333331581</v>
      </c>
    </row>
    <row r="45" spans="1:13" x14ac:dyDescent="0.4">
      <c r="A45" t="s">
        <v>4</v>
      </c>
      <c r="B45">
        <v>53.5</v>
      </c>
      <c r="E45">
        <v>49.1</v>
      </c>
      <c r="F45">
        <v>55.3</v>
      </c>
      <c r="G45">
        <v>55.3</v>
      </c>
      <c r="H45" s="6">
        <f t="shared" si="0"/>
        <v>-0.92666666666666941</v>
      </c>
      <c r="I45" s="6">
        <f t="shared" si="1"/>
        <v>0.92666666666666941</v>
      </c>
      <c r="J45" s="6">
        <f t="shared" si="2"/>
        <v>1.2666666666666799</v>
      </c>
      <c r="K45" s="6">
        <f t="shared" si="3"/>
        <v>1.2666666666666799</v>
      </c>
      <c r="L45" s="6">
        <f t="shared" si="4"/>
        <v>1.2666666666666799</v>
      </c>
      <c r="M45" s="6">
        <f t="shared" si="5"/>
        <v>1.2666666666666799</v>
      </c>
    </row>
    <row r="46" spans="1:13" x14ac:dyDescent="0.4">
      <c r="A46" t="s">
        <v>4</v>
      </c>
      <c r="B46">
        <v>54.3</v>
      </c>
      <c r="E46">
        <v>49.1</v>
      </c>
      <c r="F46">
        <v>52.1</v>
      </c>
      <c r="G46">
        <v>52.1</v>
      </c>
      <c r="H46" s="6">
        <f t="shared" si="0"/>
        <v>-0.92666666666666941</v>
      </c>
      <c r="I46" s="6">
        <f t="shared" si="1"/>
        <v>0.92666666666666941</v>
      </c>
      <c r="J46" s="6">
        <f t="shared" si="2"/>
        <v>-1.9333333333333158</v>
      </c>
      <c r="K46" s="6">
        <f t="shared" si="3"/>
        <v>1.9333333333333158</v>
      </c>
      <c r="L46" s="6">
        <f t="shared" si="4"/>
        <v>-1.9333333333333158</v>
      </c>
      <c r="M46" s="6">
        <f t="shared" si="5"/>
        <v>1.9333333333333158</v>
      </c>
    </row>
    <row r="47" spans="1:13" x14ac:dyDescent="0.4">
      <c r="E47">
        <v>50.5</v>
      </c>
      <c r="F47">
        <v>55.9</v>
      </c>
      <c r="G47">
        <v>55.9</v>
      </c>
      <c r="H47" s="6">
        <f t="shared" si="0"/>
        <v>0.47333333333332916</v>
      </c>
      <c r="I47" s="6">
        <f t="shared" si="1"/>
        <v>0.47333333333332916</v>
      </c>
      <c r="J47" s="6">
        <f t="shared" si="2"/>
        <v>1.8666666666666814</v>
      </c>
      <c r="K47" s="6">
        <f t="shared" si="3"/>
        <v>1.8666666666666814</v>
      </c>
      <c r="L47" s="6">
        <f t="shared" si="4"/>
        <v>1.8666666666666814</v>
      </c>
      <c r="M47" s="6">
        <f t="shared" si="5"/>
        <v>1.8666666666666814</v>
      </c>
    </row>
    <row r="48" spans="1:13" x14ac:dyDescent="0.4">
      <c r="E48">
        <v>46.2</v>
      </c>
      <c r="F48">
        <v>53.5</v>
      </c>
      <c r="G48">
        <v>53.5</v>
      </c>
      <c r="H48" s="6">
        <f t="shared" si="0"/>
        <v>-3.826666666666668</v>
      </c>
      <c r="I48" s="6">
        <f t="shared" si="1"/>
        <v>3.826666666666668</v>
      </c>
      <c r="J48" s="6">
        <f t="shared" si="2"/>
        <v>-0.53333333333331723</v>
      </c>
      <c r="K48" s="6">
        <f t="shared" si="3"/>
        <v>0.53333333333331723</v>
      </c>
      <c r="L48" s="6">
        <f t="shared" si="4"/>
        <v>-0.53333333333331723</v>
      </c>
      <c r="M48" s="6">
        <f t="shared" si="5"/>
        <v>0.53333333333331723</v>
      </c>
    </row>
    <row r="49" spans="5:16" x14ac:dyDescent="0.4">
      <c r="E49">
        <v>46.6</v>
      </c>
      <c r="F49">
        <v>54.3</v>
      </c>
      <c r="G49">
        <v>54.3</v>
      </c>
      <c r="H49" s="6">
        <f t="shared" si="0"/>
        <v>-3.4266666666666694</v>
      </c>
      <c r="I49" s="6">
        <f t="shared" si="1"/>
        <v>3.4266666666666694</v>
      </c>
      <c r="J49" s="6">
        <f t="shared" si="2"/>
        <v>0.26666666666667993</v>
      </c>
      <c r="K49" s="6">
        <f t="shared" si="3"/>
        <v>0.26666666666667993</v>
      </c>
      <c r="L49" s="6">
        <f t="shared" si="4"/>
        <v>0.26666666666667993</v>
      </c>
      <c r="M49" s="6">
        <f t="shared" si="5"/>
        <v>0.26666666666667993</v>
      </c>
    </row>
    <row r="52" spans="5:16" x14ac:dyDescent="0.4">
      <c r="E52" s="3" t="s">
        <v>35</v>
      </c>
      <c r="F52" s="3" t="s">
        <v>36</v>
      </c>
      <c r="G52" s="3" t="s">
        <v>37</v>
      </c>
      <c r="J52" t="s">
        <v>38</v>
      </c>
    </row>
    <row r="53" spans="5:16" x14ac:dyDescent="0.4">
      <c r="E53" s="6">
        <v>0.97333333333332916</v>
      </c>
      <c r="F53" s="6">
        <v>0.43333333333331581</v>
      </c>
      <c r="G53" s="6">
        <v>0.43333333333331581</v>
      </c>
    </row>
    <row r="54" spans="5:16" ht="15" thickBot="1" x14ac:dyDescent="0.45">
      <c r="E54" s="6">
        <v>0.32666666666666799</v>
      </c>
      <c r="F54" s="6">
        <v>1.5333333333333172</v>
      </c>
      <c r="G54" s="6">
        <v>1.5333333333333172</v>
      </c>
      <c r="J54" t="s">
        <v>39</v>
      </c>
    </row>
    <row r="55" spans="5:16" x14ac:dyDescent="0.4">
      <c r="E55" s="6">
        <v>1.2733333333333263</v>
      </c>
      <c r="F55" s="6">
        <v>1.7666666666666799</v>
      </c>
      <c r="G55" s="6">
        <v>1.7666666666666799</v>
      </c>
      <c r="J55" s="5" t="s">
        <v>40</v>
      </c>
      <c r="K55" s="5" t="s">
        <v>27</v>
      </c>
      <c r="L55" s="5" t="s">
        <v>26</v>
      </c>
      <c r="M55" s="5" t="s">
        <v>15</v>
      </c>
      <c r="N55" s="5" t="s">
        <v>41</v>
      </c>
    </row>
    <row r="56" spans="5:16" x14ac:dyDescent="0.4">
      <c r="E56" s="6">
        <v>2.9733333333333292</v>
      </c>
      <c r="F56" s="6">
        <v>1.3333333333333144</v>
      </c>
      <c r="G56" s="6">
        <v>1.3333333333333144</v>
      </c>
      <c r="J56" t="s">
        <v>35</v>
      </c>
      <c r="K56">
        <v>15</v>
      </c>
      <c r="L56" s="6">
        <v>22.826666666666661</v>
      </c>
      <c r="M56" s="6">
        <v>1.5217777777777775</v>
      </c>
      <c r="N56" s="6">
        <v>1.4223013756613747</v>
      </c>
    </row>
    <row r="57" spans="5:16" x14ac:dyDescent="0.4">
      <c r="E57" s="6">
        <v>0.52666666666667084</v>
      </c>
      <c r="F57" s="6">
        <v>2.5333333333333172</v>
      </c>
      <c r="G57" s="6">
        <v>2.5333333333333172</v>
      </c>
      <c r="J57" t="s">
        <v>36</v>
      </c>
      <c r="K57">
        <v>15</v>
      </c>
      <c r="L57" s="6">
        <v>22.733333333333306</v>
      </c>
      <c r="M57" s="6">
        <v>1.5155555555555538</v>
      </c>
      <c r="N57" s="6">
        <v>1.3556931216931269</v>
      </c>
    </row>
    <row r="58" spans="5:16" ht="15" thickBot="1" x14ac:dyDescent="0.45">
      <c r="E58" s="6">
        <v>0.52666666666667084</v>
      </c>
      <c r="F58" s="6">
        <v>4.6666666666666856</v>
      </c>
      <c r="G58" s="6">
        <v>4.6666666666666856</v>
      </c>
      <c r="J58" s="4" t="s">
        <v>37</v>
      </c>
      <c r="K58" s="4">
        <v>15</v>
      </c>
      <c r="L58" s="10">
        <v>22.733333333333306</v>
      </c>
      <c r="M58" s="10">
        <v>1.5155555555555538</v>
      </c>
      <c r="N58" s="10">
        <v>1.3556931216931269</v>
      </c>
    </row>
    <row r="59" spans="5:16" x14ac:dyDescent="0.4">
      <c r="E59" s="6">
        <v>3.173333333333332</v>
      </c>
      <c r="F59" s="6">
        <v>0.36666666666668135</v>
      </c>
      <c r="G59" s="6">
        <v>0.36666666666668135</v>
      </c>
    </row>
    <row r="60" spans="5:16" x14ac:dyDescent="0.4">
      <c r="E60" s="6">
        <v>1.4733333333333292</v>
      </c>
      <c r="F60" s="6">
        <v>1.1666666666666856</v>
      </c>
      <c r="G60" s="6">
        <v>1.1666666666666856</v>
      </c>
    </row>
    <row r="61" spans="5:16" ht="15" thickBot="1" x14ac:dyDescent="0.45">
      <c r="E61" s="6">
        <v>0.92666666666666941</v>
      </c>
      <c r="F61" s="6">
        <v>2.6333333333333186</v>
      </c>
      <c r="G61" s="6">
        <v>2.6333333333333186</v>
      </c>
      <c r="J61" t="s">
        <v>42</v>
      </c>
    </row>
    <row r="62" spans="5:16" x14ac:dyDescent="0.4">
      <c r="E62" s="6">
        <v>1.0733333333333306</v>
      </c>
      <c r="F62" s="6">
        <v>0.43333333333331581</v>
      </c>
      <c r="G62" s="6">
        <v>0.43333333333331581</v>
      </c>
      <c r="J62" s="5" t="s">
        <v>43</v>
      </c>
      <c r="K62" s="5" t="s">
        <v>44</v>
      </c>
      <c r="L62" s="5" t="s">
        <v>45</v>
      </c>
      <c r="M62" s="5" t="s">
        <v>46</v>
      </c>
      <c r="N62" s="5" t="s">
        <v>47</v>
      </c>
      <c r="O62" s="5" t="s">
        <v>48</v>
      </c>
      <c r="P62" s="5" t="s">
        <v>49</v>
      </c>
    </row>
    <row r="63" spans="5:16" x14ac:dyDescent="0.4">
      <c r="E63" s="6">
        <v>0.92666666666666941</v>
      </c>
      <c r="F63" s="6">
        <v>1.2666666666666799</v>
      </c>
      <c r="G63" s="6">
        <v>1.2666666666666799</v>
      </c>
      <c r="J63" t="s">
        <v>50</v>
      </c>
      <c r="K63">
        <v>3.8716049382969686E-4</v>
      </c>
      <c r="L63">
        <v>2</v>
      </c>
      <c r="M63">
        <v>1.9358024691484843E-4</v>
      </c>
      <c r="N63">
        <v>1.4048975013703223E-4</v>
      </c>
      <c r="O63" s="17">
        <v>0.99985952058795502</v>
      </c>
      <c r="P63">
        <v>3.2199422931761248</v>
      </c>
    </row>
    <row r="64" spans="5:16" x14ac:dyDescent="0.4">
      <c r="E64" s="6">
        <v>0.92666666666666941</v>
      </c>
      <c r="F64" s="6">
        <v>1.9333333333333158</v>
      </c>
      <c r="G64" s="6">
        <v>1.9333333333333158</v>
      </c>
      <c r="J64" t="s">
        <v>51</v>
      </c>
      <c r="K64">
        <v>57.871626666666828</v>
      </c>
      <c r="L64">
        <v>42</v>
      </c>
      <c r="M64">
        <v>1.3778958730158768</v>
      </c>
    </row>
    <row r="65" spans="5:16" x14ac:dyDescent="0.4">
      <c r="E65" s="6">
        <v>0.47333333333332916</v>
      </c>
      <c r="F65" s="6">
        <v>1.8666666666666814</v>
      </c>
      <c r="G65" s="6">
        <v>1.8666666666666814</v>
      </c>
    </row>
    <row r="66" spans="5:16" ht="15" thickBot="1" x14ac:dyDescent="0.45">
      <c r="E66" s="6">
        <v>3.826666666666668</v>
      </c>
      <c r="F66" s="6">
        <v>0.53333333333331723</v>
      </c>
      <c r="G66" s="6">
        <v>0.53333333333331723</v>
      </c>
      <c r="J66" s="4" t="s">
        <v>52</v>
      </c>
      <c r="K66" s="4">
        <v>57.872013827160657</v>
      </c>
      <c r="L66" s="4">
        <v>44</v>
      </c>
      <c r="M66" s="4"/>
      <c r="N66" s="4"/>
      <c r="O66" s="4"/>
      <c r="P66" s="4"/>
    </row>
    <row r="67" spans="5:16" x14ac:dyDescent="0.4">
      <c r="E67" s="6">
        <v>3.4266666666666694</v>
      </c>
      <c r="F67" s="6">
        <v>0.26666666666667993</v>
      </c>
      <c r="G67" s="6">
        <v>0.26666666666667993</v>
      </c>
    </row>
    <row r="68" spans="5:16" x14ac:dyDescent="0.4">
      <c r="H68" s="55" t="s">
        <v>53</v>
      </c>
      <c r="I68" s="56"/>
      <c r="J68" s="56"/>
      <c r="K68" s="56"/>
      <c r="L68" s="56"/>
      <c r="M68" s="56"/>
      <c r="N68" s="57"/>
    </row>
    <row r="69" spans="5:16" ht="14.6" customHeight="1" x14ac:dyDescent="0.4">
      <c r="H69" s="58"/>
      <c r="I69" s="59"/>
      <c r="J69" s="59"/>
      <c r="K69" s="59"/>
      <c r="L69" s="59"/>
      <c r="M69" s="59"/>
      <c r="N69" s="60"/>
    </row>
    <row r="71" spans="5:16" x14ac:dyDescent="0.4">
      <c r="J71" t="s">
        <v>38</v>
      </c>
    </row>
    <row r="73" spans="5:16" ht="15" thickBot="1" x14ac:dyDescent="0.45">
      <c r="J73" t="s">
        <v>39</v>
      </c>
    </row>
    <row r="74" spans="5:16" x14ac:dyDescent="0.4">
      <c r="J74" s="5" t="s">
        <v>40</v>
      </c>
      <c r="K74" s="5" t="s">
        <v>27</v>
      </c>
      <c r="L74" s="5" t="s">
        <v>26</v>
      </c>
      <c r="M74" s="5" t="s">
        <v>15</v>
      </c>
      <c r="N74" s="5" t="s">
        <v>41</v>
      </c>
    </row>
    <row r="75" spans="5:16" x14ac:dyDescent="0.4">
      <c r="J75" t="s">
        <v>2</v>
      </c>
      <c r="K75">
        <v>15</v>
      </c>
      <c r="L75">
        <v>750.40000000000009</v>
      </c>
      <c r="M75">
        <v>50.026666666666671</v>
      </c>
      <c r="N75">
        <v>3.9035238095238074</v>
      </c>
    </row>
    <row r="76" spans="5:16" x14ac:dyDescent="0.4">
      <c r="J76" t="s">
        <v>3</v>
      </c>
      <c r="K76">
        <v>15</v>
      </c>
      <c r="L76">
        <v>810.49999999999977</v>
      </c>
      <c r="M76">
        <v>54.033333333333317</v>
      </c>
      <c r="N76">
        <v>3.816666666666666</v>
      </c>
    </row>
    <row r="77" spans="5:16" ht="15" thickBot="1" x14ac:dyDescent="0.45">
      <c r="J77" s="4" t="s">
        <v>4</v>
      </c>
      <c r="K77" s="4">
        <v>15</v>
      </c>
      <c r="L77" s="4">
        <v>810.49999999999977</v>
      </c>
      <c r="M77" s="4">
        <v>54.033333333333317</v>
      </c>
      <c r="N77" s="4">
        <v>3.816666666666666</v>
      </c>
    </row>
    <row r="80" spans="5:16" ht="15" thickBot="1" x14ac:dyDescent="0.45">
      <c r="J80" t="s">
        <v>42</v>
      </c>
    </row>
    <row r="81" spans="7:17" x14ac:dyDescent="0.4">
      <c r="J81" s="5" t="s">
        <v>43</v>
      </c>
      <c r="K81" s="5" t="s">
        <v>44</v>
      </c>
      <c r="L81" s="5" t="s">
        <v>45</v>
      </c>
      <c r="M81" s="5" t="s">
        <v>46</v>
      </c>
      <c r="N81" s="5" t="s">
        <v>47</v>
      </c>
      <c r="O81" s="5" t="s">
        <v>48</v>
      </c>
      <c r="P81" s="5" t="s">
        <v>49</v>
      </c>
    </row>
    <row r="82" spans="7:17" x14ac:dyDescent="0.4">
      <c r="J82" t="s">
        <v>50</v>
      </c>
      <c r="K82">
        <v>160.53377777777774</v>
      </c>
      <c r="L82">
        <v>2</v>
      </c>
      <c r="M82">
        <v>80.266888888888872</v>
      </c>
      <c r="N82">
        <v>20.872293353806022</v>
      </c>
      <c r="O82" s="8">
        <v>5.0832735661482341E-7</v>
      </c>
      <c r="P82">
        <v>3.2199422931761248</v>
      </c>
    </row>
    <row r="83" spans="7:17" x14ac:dyDescent="0.4">
      <c r="J83" t="s">
        <v>51</v>
      </c>
      <c r="K83">
        <v>161.51599999999996</v>
      </c>
      <c r="L83">
        <v>42</v>
      </c>
      <c r="M83">
        <v>3.8456190476190466</v>
      </c>
    </row>
    <row r="85" spans="7:17" ht="15" thickBot="1" x14ac:dyDescent="0.45">
      <c r="J85" s="4" t="s">
        <v>52</v>
      </c>
      <c r="K85" s="4">
        <v>322.04977777777771</v>
      </c>
      <c r="L85" s="4">
        <v>44</v>
      </c>
      <c r="M85" s="4"/>
      <c r="N85" s="4"/>
      <c r="O85" s="4"/>
      <c r="P85" s="4"/>
    </row>
    <row r="88" spans="7:17" x14ac:dyDescent="0.4">
      <c r="H88" s="61" t="s">
        <v>62</v>
      </c>
      <c r="I88" s="62"/>
      <c r="J88" s="62"/>
      <c r="K88" s="62"/>
      <c r="L88" s="62"/>
      <c r="M88" s="62"/>
      <c r="N88" s="63"/>
    </row>
    <row r="89" spans="7:17" x14ac:dyDescent="0.4">
      <c r="H89" s="64"/>
      <c r="I89" s="65"/>
      <c r="J89" s="65"/>
      <c r="K89" s="65"/>
      <c r="L89" s="65"/>
      <c r="M89" s="65"/>
      <c r="N89" s="66"/>
    </row>
    <row r="91" spans="7:17" x14ac:dyDescent="0.4">
      <c r="G91" t="s">
        <v>54</v>
      </c>
      <c r="K91" t="s">
        <v>54</v>
      </c>
      <c r="O91" t="s">
        <v>54</v>
      </c>
    </row>
    <row r="92" spans="7:17" ht="15" thickBot="1" x14ac:dyDescent="0.45"/>
    <row r="93" spans="7:17" x14ac:dyDescent="0.4">
      <c r="G93" s="5"/>
      <c r="H93" s="9" t="s">
        <v>2</v>
      </c>
      <c r="I93" s="9" t="s">
        <v>3</v>
      </c>
      <c r="K93" s="5"/>
      <c r="L93" s="9" t="s">
        <v>2</v>
      </c>
      <c r="M93" s="9" t="s">
        <v>4</v>
      </c>
      <c r="O93" s="5"/>
      <c r="P93" s="9" t="s">
        <v>3</v>
      </c>
      <c r="Q93" s="9" t="s">
        <v>4</v>
      </c>
    </row>
    <row r="94" spans="7:17" x14ac:dyDescent="0.4">
      <c r="G94" t="s">
        <v>15</v>
      </c>
      <c r="H94" s="6">
        <v>50.026666666666671</v>
      </c>
      <c r="I94" s="6">
        <v>54.033333333333317</v>
      </c>
      <c r="K94" t="s">
        <v>15</v>
      </c>
      <c r="L94" s="6">
        <v>50.026666666666671</v>
      </c>
      <c r="M94" s="6">
        <v>54.033333333333317</v>
      </c>
      <c r="O94" t="s">
        <v>15</v>
      </c>
      <c r="P94" s="6">
        <v>54.033333333333317</v>
      </c>
      <c r="Q94" s="6">
        <v>54.033333333333317</v>
      </c>
    </row>
    <row r="95" spans="7:17" x14ac:dyDescent="0.4">
      <c r="G95" t="s">
        <v>41</v>
      </c>
      <c r="H95" s="6">
        <v>3.9035238095238074</v>
      </c>
      <c r="I95" s="6">
        <v>3.816666666666666</v>
      </c>
      <c r="K95" t="s">
        <v>41</v>
      </c>
      <c r="L95" s="6">
        <v>3.9035238095238074</v>
      </c>
      <c r="M95" s="6">
        <v>3.816666666666666</v>
      </c>
      <c r="O95" t="s">
        <v>41</v>
      </c>
      <c r="P95" s="6">
        <v>3.816666666666666</v>
      </c>
      <c r="Q95" s="6">
        <v>3.816666666666666</v>
      </c>
    </row>
    <row r="96" spans="7:17" x14ac:dyDescent="0.4">
      <c r="G96" t="s">
        <v>55</v>
      </c>
      <c r="H96">
        <v>15</v>
      </c>
      <c r="I96">
        <v>15</v>
      </c>
      <c r="K96" t="s">
        <v>55</v>
      </c>
      <c r="L96">
        <v>15</v>
      </c>
      <c r="M96">
        <v>15</v>
      </c>
      <c r="O96" t="s">
        <v>55</v>
      </c>
      <c r="P96">
        <v>15</v>
      </c>
      <c r="Q96">
        <v>15</v>
      </c>
    </row>
    <row r="97" spans="2:17" x14ac:dyDescent="0.4">
      <c r="G97" t="s">
        <v>56</v>
      </c>
      <c r="H97">
        <v>0</v>
      </c>
      <c r="K97" t="s">
        <v>56</v>
      </c>
      <c r="L97">
        <v>0</v>
      </c>
      <c r="O97" t="s">
        <v>56</v>
      </c>
      <c r="P97">
        <v>0</v>
      </c>
    </row>
    <row r="98" spans="2:17" x14ac:dyDescent="0.4">
      <c r="G98" t="s">
        <v>45</v>
      </c>
      <c r="H98">
        <v>28</v>
      </c>
      <c r="K98" t="s">
        <v>45</v>
      </c>
      <c r="L98">
        <v>28</v>
      </c>
      <c r="O98" t="s">
        <v>45</v>
      </c>
      <c r="P98">
        <v>28</v>
      </c>
    </row>
    <row r="99" spans="2:17" x14ac:dyDescent="0.4">
      <c r="B99" s="14"/>
      <c r="C99" s="16" t="s">
        <v>2</v>
      </c>
      <c r="D99" s="16" t="s">
        <v>3</v>
      </c>
      <c r="E99" s="16" t="s">
        <v>4</v>
      </c>
      <c r="G99" t="s">
        <v>57</v>
      </c>
      <c r="H99" s="6">
        <v>-5.5848927135261945</v>
      </c>
      <c r="K99" t="s">
        <v>57</v>
      </c>
      <c r="L99" s="6">
        <v>-5.5848927135261945</v>
      </c>
      <c r="O99" t="s">
        <v>57</v>
      </c>
      <c r="P99" s="7">
        <v>0</v>
      </c>
    </row>
    <row r="100" spans="2:17" x14ac:dyDescent="0.4">
      <c r="B100" s="16" t="s">
        <v>2</v>
      </c>
      <c r="C100" s="14"/>
      <c r="D100" s="14"/>
      <c r="E100" s="14"/>
      <c r="G100" t="s">
        <v>58</v>
      </c>
      <c r="H100" s="6">
        <v>2.8119181633632247E-6</v>
      </c>
      <c r="K100" t="s">
        <v>58</v>
      </c>
      <c r="L100" s="6">
        <v>2.8119181633632247E-6</v>
      </c>
      <c r="O100" t="s">
        <v>58</v>
      </c>
      <c r="P100" s="7">
        <v>0.5</v>
      </c>
    </row>
    <row r="101" spans="2:17" x14ac:dyDescent="0.4">
      <c r="B101" s="16" t="s">
        <v>3</v>
      </c>
      <c r="C101" s="15">
        <f>H102</f>
        <v>5.6238363267264494E-6</v>
      </c>
      <c r="D101" s="15"/>
      <c r="E101" s="14"/>
      <c r="G101" t="s">
        <v>59</v>
      </c>
      <c r="H101" s="6">
        <v>1.7011309342659326</v>
      </c>
      <c r="K101" t="s">
        <v>59</v>
      </c>
      <c r="L101" s="6">
        <v>1.7011309342659326</v>
      </c>
      <c r="O101" t="s">
        <v>59</v>
      </c>
      <c r="P101" s="7">
        <v>1.7011309342659326</v>
      </c>
    </row>
    <row r="102" spans="2:17" x14ac:dyDescent="0.4">
      <c r="B102" s="16" t="s">
        <v>4</v>
      </c>
      <c r="C102" s="15">
        <f>L102</f>
        <v>5.6238363267264494E-6</v>
      </c>
      <c r="D102" s="15">
        <f>P102</f>
        <v>1</v>
      </c>
      <c r="E102" s="14"/>
      <c r="G102" t="s">
        <v>60</v>
      </c>
      <c r="H102" s="11">
        <v>5.6238363267264494E-6</v>
      </c>
      <c r="K102" t="s">
        <v>60</v>
      </c>
      <c r="L102" s="11">
        <v>5.6238363267264494E-6</v>
      </c>
      <c r="O102" t="s">
        <v>60</v>
      </c>
      <c r="P102" s="13">
        <v>1</v>
      </c>
    </row>
    <row r="103" spans="2:17" ht="15" thickBot="1" x14ac:dyDescent="0.45">
      <c r="G103" s="4" t="s">
        <v>61</v>
      </c>
      <c r="H103" s="10">
        <v>2.0484071417952445</v>
      </c>
      <c r="I103" s="4"/>
      <c r="K103" s="4" t="s">
        <v>61</v>
      </c>
      <c r="L103" s="10">
        <v>2.0484071417952445</v>
      </c>
      <c r="M103" s="4"/>
      <c r="O103" s="4" t="s">
        <v>61</v>
      </c>
      <c r="P103" s="12">
        <v>2.0484071417952445</v>
      </c>
      <c r="Q103" s="4"/>
    </row>
    <row r="106" spans="2:17" x14ac:dyDescent="0.4">
      <c r="H106" s="61" t="s">
        <v>63</v>
      </c>
      <c r="I106" s="62"/>
      <c r="J106" s="62"/>
      <c r="K106" s="62"/>
      <c r="L106" s="62"/>
      <c r="M106" s="62"/>
      <c r="N106" s="63"/>
    </row>
    <row r="107" spans="2:17" x14ac:dyDescent="0.4">
      <c r="H107" s="64"/>
      <c r="I107" s="65"/>
      <c r="J107" s="65"/>
      <c r="K107" s="65"/>
      <c r="L107" s="65"/>
      <c r="M107" s="65"/>
      <c r="N107" s="66"/>
    </row>
    <row r="109" spans="2:17" x14ac:dyDescent="0.4">
      <c r="H109" s="67" t="s">
        <v>64</v>
      </c>
      <c r="I109" s="68"/>
      <c r="J109" s="68"/>
      <c r="K109" s="68"/>
      <c r="L109" s="68"/>
      <c r="M109" s="68"/>
      <c r="N109" s="69"/>
    </row>
    <row r="110" spans="2:17" x14ac:dyDescent="0.4">
      <c r="H110" s="70"/>
      <c r="I110" s="71"/>
      <c r="J110" s="71"/>
      <c r="K110" s="71"/>
      <c r="L110" s="71"/>
      <c r="M110" s="71"/>
      <c r="N110" s="72"/>
    </row>
    <row r="111" spans="2:17" x14ac:dyDescent="0.4">
      <c r="H111" s="70"/>
      <c r="I111" s="71"/>
      <c r="J111" s="71"/>
      <c r="K111" s="71"/>
      <c r="L111" s="71"/>
      <c r="M111" s="71"/>
      <c r="N111" s="72"/>
    </row>
    <row r="112" spans="2:17" x14ac:dyDescent="0.4">
      <c r="H112" s="70"/>
      <c r="I112" s="71"/>
      <c r="J112" s="71"/>
      <c r="K112" s="71"/>
      <c r="L112" s="71"/>
      <c r="M112" s="71"/>
      <c r="N112" s="72"/>
    </row>
    <row r="113" spans="8:14" x14ac:dyDescent="0.4">
      <c r="H113" s="70"/>
      <c r="I113" s="71"/>
      <c r="J113" s="71"/>
      <c r="K113" s="71"/>
      <c r="L113" s="71"/>
      <c r="M113" s="71"/>
      <c r="N113" s="72"/>
    </row>
    <row r="114" spans="8:14" x14ac:dyDescent="0.4">
      <c r="H114" s="73"/>
      <c r="I114" s="74"/>
      <c r="J114" s="74"/>
      <c r="K114" s="74"/>
      <c r="L114" s="74"/>
      <c r="M114" s="74"/>
      <c r="N114" s="75"/>
    </row>
  </sheetData>
  <mergeCells count="14">
    <mergeCell ref="H88:N89"/>
    <mergeCell ref="H106:N107"/>
    <mergeCell ref="H109:N114"/>
    <mergeCell ref="H14:N14"/>
    <mergeCell ref="H2:N4"/>
    <mergeCell ref="H6:N8"/>
    <mergeCell ref="H10:N10"/>
    <mergeCell ref="H11:N11"/>
    <mergeCell ref="H13:N13"/>
    <mergeCell ref="H16:I16"/>
    <mergeCell ref="J16:K16"/>
    <mergeCell ref="L16:M16"/>
    <mergeCell ref="H32:N32"/>
    <mergeCell ref="H68:N6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D34DB-D1BD-4465-814E-950F2B97BB0A}">
  <sheetPr>
    <tabColor theme="4"/>
  </sheetPr>
  <dimension ref="A1:M49"/>
  <sheetViews>
    <sheetView workbookViewId="0">
      <selection activeCell="J15" sqref="J15"/>
    </sheetView>
  </sheetViews>
  <sheetFormatPr defaultColWidth="8.84375" defaultRowHeight="14.6" x14ac:dyDescent="0.4"/>
  <cols>
    <col min="1" max="2" width="15.53515625" style="22" customWidth="1"/>
    <col min="3" max="16384" width="8.84375" style="22"/>
  </cols>
  <sheetData>
    <row r="1" spans="1:13" s="19" customFormat="1" ht="29.6" thickBot="1" x14ac:dyDescent="0.45">
      <c r="A1" s="18" t="s">
        <v>65</v>
      </c>
      <c r="B1" s="18" t="s">
        <v>66</v>
      </c>
    </row>
    <row r="2" spans="1:13" ht="15.9" customHeight="1" x14ac:dyDescent="0.4">
      <c r="A2" s="20">
        <v>40.299999999999997</v>
      </c>
      <c r="B2" s="21" t="s">
        <v>67</v>
      </c>
      <c r="F2" s="85" t="s">
        <v>71</v>
      </c>
      <c r="G2" s="86"/>
      <c r="H2" s="86"/>
      <c r="I2" s="86"/>
      <c r="J2" s="86"/>
      <c r="K2" s="86"/>
      <c r="L2" s="86"/>
      <c r="M2" s="87"/>
    </row>
    <row r="3" spans="1:13" x14ac:dyDescent="0.4">
      <c r="A3" s="20">
        <v>37.799999999999997</v>
      </c>
      <c r="B3" s="21" t="s">
        <v>67</v>
      </c>
      <c r="F3" s="88"/>
      <c r="G3" s="89"/>
      <c r="H3" s="89"/>
      <c r="I3" s="89"/>
      <c r="J3" s="89"/>
      <c r="K3" s="89"/>
      <c r="L3" s="89"/>
      <c r="M3" s="90"/>
    </row>
    <row r="4" spans="1:13" x14ac:dyDescent="0.4">
      <c r="A4" s="20">
        <v>32.1</v>
      </c>
      <c r="B4" s="21" t="s">
        <v>67</v>
      </c>
      <c r="F4" s="88"/>
      <c r="G4" s="89"/>
      <c r="H4" s="89"/>
      <c r="I4" s="89"/>
      <c r="J4" s="89"/>
      <c r="K4" s="89"/>
      <c r="L4" s="89"/>
      <c r="M4" s="90"/>
    </row>
    <row r="5" spans="1:13" x14ac:dyDescent="0.4">
      <c r="A5" s="20">
        <v>48.2</v>
      </c>
      <c r="B5" s="21" t="s">
        <v>67</v>
      </c>
      <c r="F5" s="88"/>
      <c r="G5" s="89"/>
      <c r="H5" s="89"/>
      <c r="I5" s="89"/>
      <c r="J5" s="89"/>
      <c r="K5" s="89"/>
      <c r="L5" s="89"/>
      <c r="M5" s="90"/>
    </row>
    <row r="6" spans="1:13" ht="15" thickBot="1" x14ac:dyDescent="0.45">
      <c r="A6" s="20">
        <v>39.1</v>
      </c>
      <c r="B6" s="21" t="s">
        <v>67</v>
      </c>
      <c r="F6" s="91"/>
      <c r="G6" s="92"/>
      <c r="H6" s="92"/>
      <c r="I6" s="92"/>
      <c r="J6" s="92"/>
      <c r="K6" s="92"/>
      <c r="L6" s="92"/>
      <c r="M6" s="93"/>
    </row>
    <row r="7" spans="1:13" ht="15" thickBot="1" x14ac:dyDescent="0.45">
      <c r="A7" s="20">
        <v>36.700000000000003</v>
      </c>
      <c r="B7" s="21" t="s">
        <v>67</v>
      </c>
    </row>
    <row r="8" spans="1:13" ht="15.9" customHeight="1" x14ac:dyDescent="0.4">
      <c r="A8" s="20">
        <v>44.3</v>
      </c>
      <c r="B8" s="21" t="s">
        <v>67</v>
      </c>
      <c r="F8" s="85" t="s">
        <v>72</v>
      </c>
      <c r="G8" s="86"/>
      <c r="H8" s="86"/>
      <c r="I8" s="86"/>
      <c r="J8" s="86"/>
      <c r="K8" s="86"/>
      <c r="L8" s="86"/>
      <c r="M8" s="87"/>
    </row>
    <row r="9" spans="1:13" ht="15" thickBot="1" x14ac:dyDescent="0.45">
      <c r="A9" s="20">
        <v>38.299999999999997</v>
      </c>
      <c r="B9" s="21" t="s">
        <v>67</v>
      </c>
      <c r="F9" s="91"/>
      <c r="G9" s="92"/>
      <c r="H9" s="92"/>
      <c r="I9" s="92"/>
      <c r="J9" s="92"/>
      <c r="K9" s="92"/>
      <c r="L9" s="92"/>
      <c r="M9" s="93"/>
    </row>
    <row r="10" spans="1:13" x14ac:dyDescent="0.4">
      <c r="A10" s="20">
        <v>40.1</v>
      </c>
      <c r="B10" s="21" t="s">
        <v>67</v>
      </c>
    </row>
    <row r="11" spans="1:13" x14ac:dyDescent="0.4">
      <c r="A11" s="20">
        <v>37.200000000000003</v>
      </c>
      <c r="B11" s="21" t="s">
        <v>67</v>
      </c>
    </row>
    <row r="12" spans="1:13" x14ac:dyDescent="0.4">
      <c r="A12" s="20">
        <v>30.1</v>
      </c>
      <c r="B12" s="21" t="s">
        <v>67</v>
      </c>
    </row>
    <row r="13" spans="1:13" x14ac:dyDescent="0.4">
      <c r="A13" s="20">
        <v>40.200000000000003</v>
      </c>
      <c r="B13" s="21" t="s">
        <v>67</v>
      </c>
    </row>
    <row r="14" spans="1:13" x14ac:dyDescent="0.4">
      <c r="A14" s="20">
        <v>17.100000000000001</v>
      </c>
      <c r="B14" s="21" t="s">
        <v>68</v>
      </c>
    </row>
    <row r="15" spans="1:13" x14ac:dyDescent="0.4">
      <c r="A15" s="20">
        <v>10.199999999999999</v>
      </c>
      <c r="B15" s="21" t="s">
        <v>68</v>
      </c>
    </row>
    <row r="16" spans="1:13" x14ac:dyDescent="0.4">
      <c r="A16" s="20">
        <v>14.4</v>
      </c>
      <c r="B16" s="21" t="s">
        <v>68</v>
      </c>
    </row>
    <row r="17" spans="1:2" x14ac:dyDescent="0.4">
      <c r="A17" s="20">
        <v>16</v>
      </c>
      <c r="B17" s="21" t="s">
        <v>68</v>
      </c>
    </row>
    <row r="18" spans="1:2" x14ac:dyDescent="0.4">
      <c r="A18" s="20">
        <v>14.1</v>
      </c>
      <c r="B18" s="21" t="s">
        <v>68</v>
      </c>
    </row>
    <row r="19" spans="1:2" x14ac:dyDescent="0.4">
      <c r="A19" s="20">
        <v>9.6999999999999993</v>
      </c>
      <c r="B19" s="21" t="s">
        <v>68</v>
      </c>
    </row>
    <row r="20" spans="1:2" x14ac:dyDescent="0.4">
      <c r="A20" s="20">
        <v>12.3</v>
      </c>
      <c r="B20" s="21" t="s">
        <v>68</v>
      </c>
    </row>
    <row r="21" spans="1:2" x14ac:dyDescent="0.4">
      <c r="A21" s="20">
        <v>13.1</v>
      </c>
      <c r="B21" s="21" t="s">
        <v>68</v>
      </c>
    </row>
    <row r="22" spans="1:2" x14ac:dyDescent="0.4">
      <c r="A22" s="20">
        <v>7.6</v>
      </c>
      <c r="B22" s="21" t="s">
        <v>68</v>
      </c>
    </row>
    <row r="23" spans="1:2" x14ac:dyDescent="0.4">
      <c r="A23" s="20">
        <v>11.5</v>
      </c>
      <c r="B23" s="21" t="s">
        <v>68</v>
      </c>
    </row>
    <row r="24" spans="1:2" x14ac:dyDescent="0.4">
      <c r="A24" s="20">
        <v>15.8</v>
      </c>
      <c r="B24" s="21" t="s">
        <v>68</v>
      </c>
    </row>
    <row r="25" spans="1:2" x14ac:dyDescent="0.4">
      <c r="A25" s="20">
        <v>14.3</v>
      </c>
      <c r="B25" s="21" t="s">
        <v>68</v>
      </c>
    </row>
    <row r="26" spans="1:2" x14ac:dyDescent="0.4">
      <c r="A26" s="20">
        <v>21.7</v>
      </c>
      <c r="B26" s="21" t="s">
        <v>69</v>
      </c>
    </row>
    <row r="27" spans="1:2" x14ac:dyDescent="0.4">
      <c r="A27" s="20">
        <v>18.8</v>
      </c>
      <c r="B27" s="21" t="s">
        <v>69</v>
      </c>
    </row>
    <row r="28" spans="1:2" x14ac:dyDescent="0.4">
      <c r="A28" s="20">
        <v>18.7</v>
      </c>
      <c r="B28" s="21" t="s">
        <v>69</v>
      </c>
    </row>
    <row r="29" spans="1:2" x14ac:dyDescent="0.4">
      <c r="A29" s="20">
        <v>14.5</v>
      </c>
      <c r="B29" s="21" t="s">
        <v>69</v>
      </c>
    </row>
    <row r="30" spans="1:2" x14ac:dyDescent="0.4">
      <c r="A30" s="20">
        <v>22.8</v>
      </c>
      <c r="B30" s="21" t="s">
        <v>69</v>
      </c>
    </row>
    <row r="31" spans="1:2" x14ac:dyDescent="0.4">
      <c r="A31" s="20">
        <v>19.3</v>
      </c>
      <c r="B31" s="21" t="s">
        <v>69</v>
      </c>
    </row>
    <row r="32" spans="1:2" x14ac:dyDescent="0.4">
      <c r="A32" s="20">
        <v>24.8</v>
      </c>
      <c r="B32" s="21" t="s">
        <v>69</v>
      </c>
    </row>
    <row r="33" spans="1:2" x14ac:dyDescent="0.4">
      <c r="A33" s="20">
        <v>23.3</v>
      </c>
      <c r="B33" s="21" t="s">
        <v>69</v>
      </c>
    </row>
    <row r="34" spans="1:2" x14ac:dyDescent="0.4">
      <c r="A34" s="20">
        <v>19.7</v>
      </c>
      <c r="B34" s="21" t="s">
        <v>69</v>
      </c>
    </row>
    <row r="35" spans="1:2" x14ac:dyDescent="0.4">
      <c r="A35" s="20">
        <v>19.5</v>
      </c>
      <c r="B35" s="21" t="s">
        <v>69</v>
      </c>
    </row>
    <row r="36" spans="1:2" x14ac:dyDescent="0.4">
      <c r="A36" s="20">
        <v>20.8</v>
      </c>
      <c r="B36" s="21" t="s">
        <v>69</v>
      </c>
    </row>
    <row r="37" spans="1:2" x14ac:dyDescent="0.4">
      <c r="A37" s="20">
        <v>18.3</v>
      </c>
      <c r="B37" s="21" t="s">
        <v>69</v>
      </c>
    </row>
    <row r="38" spans="1:2" x14ac:dyDescent="0.4">
      <c r="A38" s="20">
        <v>16.2</v>
      </c>
      <c r="B38" s="21" t="s">
        <v>70</v>
      </c>
    </row>
    <row r="39" spans="1:2" x14ac:dyDescent="0.4">
      <c r="A39" s="20">
        <v>14.1</v>
      </c>
      <c r="B39" s="21" t="s">
        <v>70</v>
      </c>
    </row>
    <row r="40" spans="1:2" x14ac:dyDescent="0.4">
      <c r="A40" s="20">
        <v>16</v>
      </c>
      <c r="B40" s="21" t="s">
        <v>70</v>
      </c>
    </row>
    <row r="41" spans="1:2" x14ac:dyDescent="0.4">
      <c r="A41" s="20">
        <v>10.5</v>
      </c>
      <c r="B41" s="21" t="s">
        <v>70</v>
      </c>
    </row>
    <row r="42" spans="1:2" x14ac:dyDescent="0.4">
      <c r="A42" s="20">
        <v>14</v>
      </c>
      <c r="B42" s="21" t="s">
        <v>70</v>
      </c>
    </row>
    <row r="43" spans="1:2" x14ac:dyDescent="0.4">
      <c r="A43" s="20">
        <v>8.5</v>
      </c>
      <c r="B43" s="21" t="s">
        <v>70</v>
      </c>
    </row>
    <row r="44" spans="1:2" x14ac:dyDescent="0.4">
      <c r="A44" s="20">
        <v>8.8000000000000007</v>
      </c>
      <c r="B44" s="21" t="s">
        <v>70</v>
      </c>
    </row>
    <row r="45" spans="1:2" x14ac:dyDescent="0.4">
      <c r="A45" s="20">
        <v>12.5</v>
      </c>
      <c r="B45" s="21" t="s">
        <v>70</v>
      </c>
    </row>
    <row r="46" spans="1:2" x14ac:dyDescent="0.4">
      <c r="A46" s="20">
        <v>12.8</v>
      </c>
      <c r="B46" s="21" t="s">
        <v>70</v>
      </c>
    </row>
    <row r="47" spans="1:2" x14ac:dyDescent="0.4">
      <c r="A47" s="20">
        <v>15.8</v>
      </c>
      <c r="B47" s="21" t="s">
        <v>70</v>
      </c>
    </row>
    <row r="48" spans="1:2" x14ac:dyDescent="0.4">
      <c r="A48" s="20">
        <v>14.2</v>
      </c>
      <c r="B48" s="21" t="s">
        <v>70</v>
      </c>
    </row>
    <row r="49" spans="1:2" x14ac:dyDescent="0.4">
      <c r="A49" s="20">
        <v>13.7</v>
      </c>
      <c r="B49" s="21" t="s">
        <v>70</v>
      </c>
    </row>
  </sheetData>
  <mergeCells count="2">
    <mergeCell ref="F2:M6"/>
    <mergeCell ref="F8:M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59999389629810485"/>
  </sheetPr>
  <dimension ref="A1:B46"/>
  <sheetViews>
    <sheetView workbookViewId="0">
      <selection activeCell="G9" sqref="G9"/>
    </sheetView>
  </sheetViews>
  <sheetFormatPr defaultRowHeight="14.6" x14ac:dyDescent="0.4"/>
  <cols>
    <col min="1" max="1" width="12.765625" style="46" customWidth="1"/>
    <col min="2" max="2" width="16.69140625" style="46" bestFit="1" customWidth="1"/>
  </cols>
  <sheetData>
    <row r="1" spans="1:2" ht="21" customHeight="1" x14ac:dyDescent="0.4">
      <c r="A1" s="45" t="s">
        <v>0</v>
      </c>
      <c r="B1" s="45" t="s">
        <v>5</v>
      </c>
    </row>
    <row r="2" spans="1:2" x14ac:dyDescent="0.4">
      <c r="A2" s="46" t="s">
        <v>6</v>
      </c>
      <c r="B2" s="46">
        <v>5.4</v>
      </c>
    </row>
    <row r="3" spans="1:2" x14ac:dyDescent="0.4">
      <c r="A3" s="46" t="s">
        <v>6</v>
      </c>
      <c r="B3" s="46">
        <v>5.6</v>
      </c>
    </row>
    <row r="4" spans="1:2" x14ac:dyDescent="0.4">
      <c r="A4" s="46" t="s">
        <v>6</v>
      </c>
      <c r="B4" s="46">
        <v>6.8</v>
      </c>
    </row>
    <row r="5" spans="1:2" x14ac:dyDescent="0.4">
      <c r="A5" s="46" t="s">
        <v>6</v>
      </c>
      <c r="B5" s="46">
        <v>6.3</v>
      </c>
    </row>
    <row r="6" spans="1:2" x14ac:dyDescent="0.4">
      <c r="A6" s="46" t="s">
        <v>6</v>
      </c>
      <c r="B6" s="46">
        <v>4.5999999999999996</v>
      </c>
    </row>
    <row r="7" spans="1:2" x14ac:dyDescent="0.4">
      <c r="A7" s="46" t="s">
        <v>6</v>
      </c>
      <c r="B7" s="46">
        <v>6.3</v>
      </c>
    </row>
    <row r="8" spans="1:2" x14ac:dyDescent="0.4">
      <c r="A8" s="46" t="s">
        <v>6</v>
      </c>
      <c r="B8" s="46">
        <v>5.7</v>
      </c>
    </row>
    <row r="9" spans="1:2" x14ac:dyDescent="0.4">
      <c r="A9" s="46" t="s">
        <v>6</v>
      </c>
      <c r="B9" s="46">
        <v>5.5</v>
      </c>
    </row>
    <row r="10" spans="1:2" x14ac:dyDescent="0.4">
      <c r="A10" s="46" t="s">
        <v>6</v>
      </c>
      <c r="B10" s="46">
        <v>6.5</v>
      </c>
    </row>
    <row r="11" spans="1:2" x14ac:dyDescent="0.4">
      <c r="A11" s="46" t="s">
        <v>6</v>
      </c>
      <c r="B11" s="46">
        <v>6.8</v>
      </c>
    </row>
    <row r="12" spans="1:2" x14ac:dyDescent="0.4">
      <c r="A12" s="46" t="s">
        <v>6</v>
      </c>
      <c r="B12" s="46">
        <v>6.7</v>
      </c>
    </row>
    <row r="13" spans="1:2" x14ac:dyDescent="0.4">
      <c r="A13" s="46" t="s">
        <v>6</v>
      </c>
      <c r="B13" s="46">
        <v>5.3</v>
      </c>
    </row>
    <row r="14" spans="1:2" x14ac:dyDescent="0.4">
      <c r="A14" s="46" t="s">
        <v>6</v>
      </c>
      <c r="B14" s="46">
        <v>5.8</v>
      </c>
    </row>
    <row r="15" spans="1:2" x14ac:dyDescent="0.4">
      <c r="A15" s="46" t="s">
        <v>6</v>
      </c>
      <c r="B15" s="46">
        <v>6.3</v>
      </c>
    </row>
    <row r="16" spans="1:2" x14ac:dyDescent="0.4">
      <c r="A16" s="46" t="s">
        <v>6</v>
      </c>
      <c r="B16" s="46">
        <v>6.8</v>
      </c>
    </row>
    <row r="17" spans="1:2" x14ac:dyDescent="0.4">
      <c r="A17" s="46" t="s">
        <v>7</v>
      </c>
      <c r="B17" s="46">
        <v>8.6</v>
      </c>
    </row>
    <row r="18" spans="1:2" x14ac:dyDescent="0.4">
      <c r="A18" s="46" t="s">
        <v>7</v>
      </c>
      <c r="B18" s="46">
        <v>8.8000000000000007</v>
      </c>
    </row>
    <row r="19" spans="1:2" x14ac:dyDescent="0.4">
      <c r="A19" s="46" t="s">
        <v>7</v>
      </c>
      <c r="B19" s="46">
        <v>8</v>
      </c>
    </row>
    <row r="20" spans="1:2" x14ac:dyDescent="0.4">
      <c r="A20" s="46" t="s">
        <v>7</v>
      </c>
      <c r="B20" s="46">
        <v>7.9</v>
      </c>
    </row>
    <row r="21" spans="1:2" x14ac:dyDescent="0.4">
      <c r="A21" s="46" t="s">
        <v>7</v>
      </c>
      <c r="B21" s="46">
        <v>9.6999999999999993</v>
      </c>
    </row>
    <row r="22" spans="1:2" x14ac:dyDescent="0.4">
      <c r="A22" s="46" t="s">
        <v>7</v>
      </c>
      <c r="B22" s="46">
        <v>10.199999999999999</v>
      </c>
    </row>
    <row r="23" spans="1:2" x14ac:dyDescent="0.4">
      <c r="A23" s="46" t="s">
        <v>7</v>
      </c>
      <c r="B23" s="46">
        <v>8.9</v>
      </c>
    </row>
    <row r="24" spans="1:2" x14ac:dyDescent="0.4">
      <c r="A24" s="46" t="s">
        <v>7</v>
      </c>
      <c r="B24" s="46">
        <v>9.9</v>
      </c>
    </row>
    <row r="25" spans="1:2" x14ac:dyDescent="0.4">
      <c r="A25" s="46" t="s">
        <v>7</v>
      </c>
      <c r="B25" s="46">
        <v>9.3000000000000007</v>
      </c>
    </row>
    <row r="26" spans="1:2" x14ac:dyDescent="0.4">
      <c r="A26" s="46" t="s">
        <v>7</v>
      </c>
      <c r="B26" s="46">
        <v>8.4</v>
      </c>
    </row>
    <row r="27" spans="1:2" x14ac:dyDescent="0.4">
      <c r="A27" s="46" t="s">
        <v>7</v>
      </c>
      <c r="B27" s="46">
        <v>9.3000000000000007</v>
      </c>
    </row>
    <row r="28" spans="1:2" x14ac:dyDescent="0.4">
      <c r="A28" s="46" t="s">
        <v>7</v>
      </c>
      <c r="B28" s="46">
        <v>10.4</v>
      </c>
    </row>
    <row r="29" spans="1:2" x14ac:dyDescent="0.4">
      <c r="A29" s="46" t="s">
        <v>7</v>
      </c>
      <c r="B29" s="46">
        <v>9</v>
      </c>
    </row>
    <row r="30" spans="1:2" x14ac:dyDescent="0.4">
      <c r="A30" s="46" t="s">
        <v>7</v>
      </c>
      <c r="B30" s="46">
        <v>10.4</v>
      </c>
    </row>
    <row r="31" spans="1:2" x14ac:dyDescent="0.4">
      <c r="A31" s="46" t="s">
        <v>7</v>
      </c>
      <c r="B31" s="46">
        <v>6.6</v>
      </c>
    </row>
    <row r="32" spans="1:2" x14ac:dyDescent="0.4">
      <c r="A32" s="46" t="s">
        <v>8</v>
      </c>
      <c r="B32" s="46">
        <v>13</v>
      </c>
    </row>
    <row r="33" spans="1:2" x14ac:dyDescent="0.4">
      <c r="A33" s="46" t="s">
        <v>8</v>
      </c>
      <c r="B33" s="46">
        <v>12.1</v>
      </c>
    </row>
    <row r="34" spans="1:2" x14ac:dyDescent="0.4">
      <c r="A34" s="46" t="s">
        <v>8</v>
      </c>
      <c r="B34" s="46">
        <v>11.6</v>
      </c>
    </row>
    <row r="35" spans="1:2" x14ac:dyDescent="0.4">
      <c r="A35" s="46" t="s">
        <v>8</v>
      </c>
      <c r="B35" s="46">
        <v>12.1</v>
      </c>
    </row>
    <row r="36" spans="1:2" x14ac:dyDescent="0.4">
      <c r="A36" s="46" t="s">
        <v>8</v>
      </c>
      <c r="B36" s="46">
        <v>9.6</v>
      </c>
    </row>
    <row r="37" spans="1:2" x14ac:dyDescent="0.4">
      <c r="A37" s="46" t="s">
        <v>8</v>
      </c>
      <c r="B37" s="46">
        <v>11.7</v>
      </c>
    </row>
    <row r="38" spans="1:2" x14ac:dyDescent="0.4">
      <c r="A38" s="46" t="s">
        <v>8</v>
      </c>
      <c r="B38" s="46">
        <v>12.4</v>
      </c>
    </row>
    <row r="39" spans="1:2" x14ac:dyDescent="0.4">
      <c r="A39" s="46" t="s">
        <v>8</v>
      </c>
      <c r="B39" s="46">
        <v>13.8</v>
      </c>
    </row>
    <row r="40" spans="1:2" x14ac:dyDescent="0.4">
      <c r="A40" s="46" t="s">
        <v>8</v>
      </c>
      <c r="B40" s="46">
        <v>11.4</v>
      </c>
    </row>
    <row r="41" spans="1:2" x14ac:dyDescent="0.4">
      <c r="A41" s="46" t="s">
        <v>8</v>
      </c>
      <c r="B41" s="46">
        <v>11</v>
      </c>
    </row>
    <row r="42" spans="1:2" x14ac:dyDescent="0.4">
      <c r="A42" s="46" t="s">
        <v>8</v>
      </c>
      <c r="B42" s="46">
        <v>11.4</v>
      </c>
    </row>
    <row r="43" spans="1:2" x14ac:dyDescent="0.4">
      <c r="A43" s="46" t="s">
        <v>8</v>
      </c>
      <c r="B43" s="46">
        <v>13.1</v>
      </c>
    </row>
    <row r="44" spans="1:2" x14ac:dyDescent="0.4">
      <c r="A44" s="46" t="s">
        <v>8</v>
      </c>
      <c r="B44" s="46">
        <v>12.4</v>
      </c>
    </row>
    <row r="45" spans="1:2" x14ac:dyDescent="0.4">
      <c r="A45" s="46" t="s">
        <v>8</v>
      </c>
      <c r="B45" s="46">
        <v>11.4</v>
      </c>
    </row>
    <row r="46" spans="1:2" x14ac:dyDescent="0.4">
      <c r="A46" s="46" t="s">
        <v>8</v>
      </c>
      <c r="B46" s="46">
        <v>12.6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26AE6-6037-46A7-A91E-F3C5B14C1AFE}">
  <sheetPr>
    <tabColor theme="6" tint="0.39997558519241921"/>
  </sheetPr>
  <dimension ref="A1:R42"/>
  <sheetViews>
    <sheetView zoomScale="115" zoomScaleNormal="115" workbookViewId="0">
      <selection activeCell="R14" sqref="R14"/>
    </sheetView>
  </sheetViews>
  <sheetFormatPr defaultColWidth="11.53515625" defaultRowHeight="12.45" x14ac:dyDescent="0.3"/>
  <cols>
    <col min="1" max="1" width="10.07421875" style="43" customWidth="1"/>
    <col min="2" max="2" width="17" style="43" customWidth="1"/>
    <col min="3" max="4" width="11.53515625" style="44"/>
    <col min="5" max="5" width="11.53515625" style="42"/>
    <col min="6" max="6" width="13.84375" style="42" customWidth="1"/>
    <col min="7" max="7" width="13.3046875" style="42" customWidth="1"/>
    <col min="8" max="10" width="11.53515625" style="42"/>
    <col min="11" max="11" width="11.53515625" style="24"/>
    <col min="12" max="12" width="13.53515625" style="24" customWidth="1"/>
    <col min="13" max="13" width="15.3046875" style="24" customWidth="1"/>
    <col min="14" max="14" width="11.53515625" style="24"/>
    <col min="15" max="15" width="4.4609375" style="24" bestFit="1" customWidth="1"/>
    <col min="16" max="257" width="11.53515625" style="24"/>
    <col min="258" max="258" width="10.07421875" style="24" customWidth="1"/>
    <col min="259" max="259" width="17" style="24" customWidth="1"/>
    <col min="260" max="262" width="11.53515625" style="24"/>
    <col min="263" max="263" width="13.84375" style="24" customWidth="1"/>
    <col min="264" max="264" width="13.3046875" style="24" customWidth="1"/>
    <col min="265" max="268" width="11.53515625" style="24"/>
    <col min="269" max="269" width="13.53515625" style="24" customWidth="1"/>
    <col min="270" max="270" width="15.3046875" style="24" customWidth="1"/>
    <col min="271" max="513" width="11.53515625" style="24"/>
    <col min="514" max="514" width="10.07421875" style="24" customWidth="1"/>
    <col min="515" max="515" width="17" style="24" customWidth="1"/>
    <col min="516" max="518" width="11.53515625" style="24"/>
    <col min="519" max="519" width="13.84375" style="24" customWidth="1"/>
    <col min="520" max="520" width="13.3046875" style="24" customWidth="1"/>
    <col min="521" max="524" width="11.53515625" style="24"/>
    <col min="525" max="525" width="13.53515625" style="24" customWidth="1"/>
    <col min="526" max="526" width="15.3046875" style="24" customWidth="1"/>
    <col min="527" max="769" width="11.53515625" style="24"/>
    <col min="770" max="770" width="10.07421875" style="24" customWidth="1"/>
    <col min="771" max="771" width="17" style="24" customWidth="1"/>
    <col min="772" max="774" width="11.53515625" style="24"/>
    <col min="775" max="775" width="13.84375" style="24" customWidth="1"/>
    <col min="776" max="776" width="13.3046875" style="24" customWidth="1"/>
    <col min="777" max="780" width="11.53515625" style="24"/>
    <col min="781" max="781" width="13.53515625" style="24" customWidth="1"/>
    <col min="782" max="782" width="15.3046875" style="24" customWidth="1"/>
    <col min="783" max="1025" width="11.53515625" style="24"/>
    <col min="1026" max="1026" width="10.07421875" style="24" customWidth="1"/>
    <col min="1027" max="1027" width="17" style="24" customWidth="1"/>
    <col min="1028" max="1030" width="11.53515625" style="24"/>
    <col min="1031" max="1031" width="13.84375" style="24" customWidth="1"/>
    <col min="1032" max="1032" width="13.3046875" style="24" customWidth="1"/>
    <col min="1033" max="1036" width="11.53515625" style="24"/>
    <col min="1037" max="1037" width="13.53515625" style="24" customWidth="1"/>
    <col min="1038" max="1038" width="15.3046875" style="24" customWidth="1"/>
    <col min="1039" max="1281" width="11.53515625" style="24"/>
    <col min="1282" max="1282" width="10.07421875" style="24" customWidth="1"/>
    <col min="1283" max="1283" width="17" style="24" customWidth="1"/>
    <col min="1284" max="1286" width="11.53515625" style="24"/>
    <col min="1287" max="1287" width="13.84375" style="24" customWidth="1"/>
    <col min="1288" max="1288" width="13.3046875" style="24" customWidth="1"/>
    <col min="1289" max="1292" width="11.53515625" style="24"/>
    <col min="1293" max="1293" width="13.53515625" style="24" customWidth="1"/>
    <col min="1294" max="1294" width="15.3046875" style="24" customWidth="1"/>
    <col min="1295" max="1537" width="11.53515625" style="24"/>
    <col min="1538" max="1538" width="10.07421875" style="24" customWidth="1"/>
    <col min="1539" max="1539" width="17" style="24" customWidth="1"/>
    <col min="1540" max="1542" width="11.53515625" style="24"/>
    <col min="1543" max="1543" width="13.84375" style="24" customWidth="1"/>
    <col min="1544" max="1544" width="13.3046875" style="24" customWidth="1"/>
    <col min="1545" max="1548" width="11.53515625" style="24"/>
    <col min="1549" max="1549" width="13.53515625" style="24" customWidth="1"/>
    <col min="1550" max="1550" width="15.3046875" style="24" customWidth="1"/>
    <col min="1551" max="1793" width="11.53515625" style="24"/>
    <col min="1794" max="1794" width="10.07421875" style="24" customWidth="1"/>
    <col min="1795" max="1795" width="17" style="24" customWidth="1"/>
    <col min="1796" max="1798" width="11.53515625" style="24"/>
    <col min="1799" max="1799" width="13.84375" style="24" customWidth="1"/>
    <col min="1800" max="1800" width="13.3046875" style="24" customWidth="1"/>
    <col min="1801" max="1804" width="11.53515625" style="24"/>
    <col min="1805" max="1805" width="13.53515625" style="24" customWidth="1"/>
    <col min="1806" max="1806" width="15.3046875" style="24" customWidth="1"/>
    <col min="1807" max="2049" width="11.53515625" style="24"/>
    <col min="2050" max="2050" width="10.07421875" style="24" customWidth="1"/>
    <col min="2051" max="2051" width="17" style="24" customWidth="1"/>
    <col min="2052" max="2054" width="11.53515625" style="24"/>
    <col min="2055" max="2055" width="13.84375" style="24" customWidth="1"/>
    <col min="2056" max="2056" width="13.3046875" style="24" customWidth="1"/>
    <col min="2057" max="2060" width="11.53515625" style="24"/>
    <col min="2061" max="2061" width="13.53515625" style="24" customWidth="1"/>
    <col min="2062" max="2062" width="15.3046875" style="24" customWidth="1"/>
    <col min="2063" max="2305" width="11.53515625" style="24"/>
    <col min="2306" max="2306" width="10.07421875" style="24" customWidth="1"/>
    <col min="2307" max="2307" width="17" style="24" customWidth="1"/>
    <col min="2308" max="2310" width="11.53515625" style="24"/>
    <col min="2311" max="2311" width="13.84375" style="24" customWidth="1"/>
    <col min="2312" max="2312" width="13.3046875" style="24" customWidth="1"/>
    <col min="2313" max="2316" width="11.53515625" style="24"/>
    <col min="2317" max="2317" width="13.53515625" style="24" customWidth="1"/>
    <col min="2318" max="2318" width="15.3046875" style="24" customWidth="1"/>
    <col min="2319" max="2561" width="11.53515625" style="24"/>
    <col min="2562" max="2562" width="10.07421875" style="24" customWidth="1"/>
    <col min="2563" max="2563" width="17" style="24" customWidth="1"/>
    <col min="2564" max="2566" width="11.53515625" style="24"/>
    <col min="2567" max="2567" width="13.84375" style="24" customWidth="1"/>
    <col min="2568" max="2568" width="13.3046875" style="24" customWidth="1"/>
    <col min="2569" max="2572" width="11.53515625" style="24"/>
    <col min="2573" max="2573" width="13.53515625" style="24" customWidth="1"/>
    <col min="2574" max="2574" width="15.3046875" style="24" customWidth="1"/>
    <col min="2575" max="2817" width="11.53515625" style="24"/>
    <col min="2818" max="2818" width="10.07421875" style="24" customWidth="1"/>
    <col min="2819" max="2819" width="17" style="24" customWidth="1"/>
    <col min="2820" max="2822" width="11.53515625" style="24"/>
    <col min="2823" max="2823" width="13.84375" style="24" customWidth="1"/>
    <col min="2824" max="2824" width="13.3046875" style="24" customWidth="1"/>
    <col min="2825" max="2828" width="11.53515625" style="24"/>
    <col min="2829" max="2829" width="13.53515625" style="24" customWidth="1"/>
    <col min="2830" max="2830" width="15.3046875" style="24" customWidth="1"/>
    <col min="2831" max="3073" width="11.53515625" style="24"/>
    <col min="3074" max="3074" width="10.07421875" style="24" customWidth="1"/>
    <col min="3075" max="3075" width="17" style="24" customWidth="1"/>
    <col min="3076" max="3078" width="11.53515625" style="24"/>
    <col min="3079" max="3079" width="13.84375" style="24" customWidth="1"/>
    <col min="3080" max="3080" width="13.3046875" style="24" customWidth="1"/>
    <col min="3081" max="3084" width="11.53515625" style="24"/>
    <col min="3085" max="3085" width="13.53515625" style="24" customWidth="1"/>
    <col min="3086" max="3086" width="15.3046875" style="24" customWidth="1"/>
    <col min="3087" max="3329" width="11.53515625" style="24"/>
    <col min="3330" max="3330" width="10.07421875" style="24" customWidth="1"/>
    <col min="3331" max="3331" width="17" style="24" customWidth="1"/>
    <col min="3332" max="3334" width="11.53515625" style="24"/>
    <col min="3335" max="3335" width="13.84375" style="24" customWidth="1"/>
    <col min="3336" max="3336" width="13.3046875" style="24" customWidth="1"/>
    <col min="3337" max="3340" width="11.53515625" style="24"/>
    <col min="3341" max="3341" width="13.53515625" style="24" customWidth="1"/>
    <col min="3342" max="3342" width="15.3046875" style="24" customWidth="1"/>
    <col min="3343" max="3585" width="11.53515625" style="24"/>
    <col min="3586" max="3586" width="10.07421875" style="24" customWidth="1"/>
    <col min="3587" max="3587" width="17" style="24" customWidth="1"/>
    <col min="3588" max="3590" width="11.53515625" style="24"/>
    <col min="3591" max="3591" width="13.84375" style="24" customWidth="1"/>
    <col min="3592" max="3592" width="13.3046875" style="24" customWidth="1"/>
    <col min="3593" max="3596" width="11.53515625" style="24"/>
    <col min="3597" max="3597" width="13.53515625" style="24" customWidth="1"/>
    <col min="3598" max="3598" width="15.3046875" style="24" customWidth="1"/>
    <col min="3599" max="3841" width="11.53515625" style="24"/>
    <col min="3842" max="3842" width="10.07421875" style="24" customWidth="1"/>
    <col min="3843" max="3843" width="17" style="24" customWidth="1"/>
    <col min="3844" max="3846" width="11.53515625" style="24"/>
    <col min="3847" max="3847" width="13.84375" style="24" customWidth="1"/>
    <col min="3848" max="3848" width="13.3046875" style="24" customWidth="1"/>
    <col min="3849" max="3852" width="11.53515625" style="24"/>
    <col min="3853" max="3853" width="13.53515625" style="24" customWidth="1"/>
    <col min="3854" max="3854" width="15.3046875" style="24" customWidth="1"/>
    <col min="3855" max="4097" width="11.53515625" style="24"/>
    <col min="4098" max="4098" width="10.07421875" style="24" customWidth="1"/>
    <col min="4099" max="4099" width="17" style="24" customWidth="1"/>
    <col min="4100" max="4102" width="11.53515625" style="24"/>
    <col min="4103" max="4103" width="13.84375" style="24" customWidth="1"/>
    <col min="4104" max="4104" width="13.3046875" style="24" customWidth="1"/>
    <col min="4105" max="4108" width="11.53515625" style="24"/>
    <col min="4109" max="4109" width="13.53515625" style="24" customWidth="1"/>
    <col min="4110" max="4110" width="15.3046875" style="24" customWidth="1"/>
    <col min="4111" max="4353" width="11.53515625" style="24"/>
    <col min="4354" max="4354" width="10.07421875" style="24" customWidth="1"/>
    <col min="4355" max="4355" width="17" style="24" customWidth="1"/>
    <col min="4356" max="4358" width="11.53515625" style="24"/>
    <col min="4359" max="4359" width="13.84375" style="24" customWidth="1"/>
    <col min="4360" max="4360" width="13.3046875" style="24" customWidth="1"/>
    <col min="4361" max="4364" width="11.53515625" style="24"/>
    <col min="4365" max="4365" width="13.53515625" style="24" customWidth="1"/>
    <col min="4366" max="4366" width="15.3046875" style="24" customWidth="1"/>
    <col min="4367" max="4609" width="11.53515625" style="24"/>
    <col min="4610" max="4610" width="10.07421875" style="24" customWidth="1"/>
    <col min="4611" max="4611" width="17" style="24" customWidth="1"/>
    <col min="4612" max="4614" width="11.53515625" style="24"/>
    <col min="4615" max="4615" width="13.84375" style="24" customWidth="1"/>
    <col min="4616" max="4616" width="13.3046875" style="24" customWidth="1"/>
    <col min="4617" max="4620" width="11.53515625" style="24"/>
    <col min="4621" max="4621" width="13.53515625" style="24" customWidth="1"/>
    <col min="4622" max="4622" width="15.3046875" style="24" customWidth="1"/>
    <col min="4623" max="4865" width="11.53515625" style="24"/>
    <col min="4866" max="4866" width="10.07421875" style="24" customWidth="1"/>
    <col min="4867" max="4867" width="17" style="24" customWidth="1"/>
    <col min="4868" max="4870" width="11.53515625" style="24"/>
    <col min="4871" max="4871" width="13.84375" style="24" customWidth="1"/>
    <col min="4872" max="4872" width="13.3046875" style="24" customWidth="1"/>
    <col min="4873" max="4876" width="11.53515625" style="24"/>
    <col min="4877" max="4877" width="13.53515625" style="24" customWidth="1"/>
    <col min="4878" max="4878" width="15.3046875" style="24" customWidth="1"/>
    <col min="4879" max="5121" width="11.53515625" style="24"/>
    <col min="5122" max="5122" width="10.07421875" style="24" customWidth="1"/>
    <col min="5123" max="5123" width="17" style="24" customWidth="1"/>
    <col min="5124" max="5126" width="11.53515625" style="24"/>
    <col min="5127" max="5127" width="13.84375" style="24" customWidth="1"/>
    <col min="5128" max="5128" width="13.3046875" style="24" customWidth="1"/>
    <col min="5129" max="5132" width="11.53515625" style="24"/>
    <col min="5133" max="5133" width="13.53515625" style="24" customWidth="1"/>
    <col min="5134" max="5134" width="15.3046875" style="24" customWidth="1"/>
    <col min="5135" max="5377" width="11.53515625" style="24"/>
    <col min="5378" max="5378" width="10.07421875" style="24" customWidth="1"/>
    <col min="5379" max="5379" width="17" style="24" customWidth="1"/>
    <col min="5380" max="5382" width="11.53515625" style="24"/>
    <col min="5383" max="5383" width="13.84375" style="24" customWidth="1"/>
    <col min="5384" max="5384" width="13.3046875" style="24" customWidth="1"/>
    <col min="5385" max="5388" width="11.53515625" style="24"/>
    <col min="5389" max="5389" width="13.53515625" style="24" customWidth="1"/>
    <col min="5390" max="5390" width="15.3046875" style="24" customWidth="1"/>
    <col min="5391" max="5633" width="11.53515625" style="24"/>
    <col min="5634" max="5634" width="10.07421875" style="24" customWidth="1"/>
    <col min="5635" max="5635" width="17" style="24" customWidth="1"/>
    <col min="5636" max="5638" width="11.53515625" style="24"/>
    <col min="5639" max="5639" width="13.84375" style="24" customWidth="1"/>
    <col min="5640" max="5640" width="13.3046875" style="24" customWidth="1"/>
    <col min="5641" max="5644" width="11.53515625" style="24"/>
    <col min="5645" max="5645" width="13.53515625" style="24" customWidth="1"/>
    <col min="5646" max="5646" width="15.3046875" style="24" customWidth="1"/>
    <col min="5647" max="5889" width="11.53515625" style="24"/>
    <col min="5890" max="5890" width="10.07421875" style="24" customWidth="1"/>
    <col min="5891" max="5891" width="17" style="24" customWidth="1"/>
    <col min="5892" max="5894" width="11.53515625" style="24"/>
    <col min="5895" max="5895" width="13.84375" style="24" customWidth="1"/>
    <col min="5896" max="5896" width="13.3046875" style="24" customWidth="1"/>
    <col min="5897" max="5900" width="11.53515625" style="24"/>
    <col min="5901" max="5901" width="13.53515625" style="24" customWidth="1"/>
    <col min="5902" max="5902" width="15.3046875" style="24" customWidth="1"/>
    <col min="5903" max="6145" width="11.53515625" style="24"/>
    <col min="6146" max="6146" width="10.07421875" style="24" customWidth="1"/>
    <col min="6147" max="6147" width="17" style="24" customWidth="1"/>
    <col min="6148" max="6150" width="11.53515625" style="24"/>
    <col min="6151" max="6151" width="13.84375" style="24" customWidth="1"/>
    <col min="6152" max="6152" width="13.3046875" style="24" customWidth="1"/>
    <col min="6153" max="6156" width="11.53515625" style="24"/>
    <col min="6157" max="6157" width="13.53515625" style="24" customWidth="1"/>
    <col min="6158" max="6158" width="15.3046875" style="24" customWidth="1"/>
    <col min="6159" max="6401" width="11.53515625" style="24"/>
    <col min="6402" max="6402" width="10.07421875" style="24" customWidth="1"/>
    <col min="6403" max="6403" width="17" style="24" customWidth="1"/>
    <col min="6404" max="6406" width="11.53515625" style="24"/>
    <col min="6407" max="6407" width="13.84375" style="24" customWidth="1"/>
    <col min="6408" max="6408" width="13.3046875" style="24" customWidth="1"/>
    <col min="6409" max="6412" width="11.53515625" style="24"/>
    <col min="6413" max="6413" width="13.53515625" style="24" customWidth="1"/>
    <col min="6414" max="6414" width="15.3046875" style="24" customWidth="1"/>
    <col min="6415" max="6657" width="11.53515625" style="24"/>
    <col min="6658" max="6658" width="10.07421875" style="24" customWidth="1"/>
    <col min="6659" max="6659" width="17" style="24" customWidth="1"/>
    <col min="6660" max="6662" width="11.53515625" style="24"/>
    <col min="6663" max="6663" width="13.84375" style="24" customWidth="1"/>
    <col min="6664" max="6664" width="13.3046875" style="24" customWidth="1"/>
    <col min="6665" max="6668" width="11.53515625" style="24"/>
    <col min="6669" max="6669" width="13.53515625" style="24" customWidth="1"/>
    <col min="6670" max="6670" width="15.3046875" style="24" customWidth="1"/>
    <col min="6671" max="6913" width="11.53515625" style="24"/>
    <col min="6914" max="6914" width="10.07421875" style="24" customWidth="1"/>
    <col min="6915" max="6915" width="17" style="24" customWidth="1"/>
    <col min="6916" max="6918" width="11.53515625" style="24"/>
    <col min="6919" max="6919" width="13.84375" style="24" customWidth="1"/>
    <col min="6920" max="6920" width="13.3046875" style="24" customWidth="1"/>
    <col min="6921" max="6924" width="11.53515625" style="24"/>
    <col min="6925" max="6925" width="13.53515625" style="24" customWidth="1"/>
    <col min="6926" max="6926" width="15.3046875" style="24" customWidth="1"/>
    <col min="6927" max="7169" width="11.53515625" style="24"/>
    <col min="7170" max="7170" width="10.07421875" style="24" customWidth="1"/>
    <col min="7171" max="7171" width="17" style="24" customWidth="1"/>
    <col min="7172" max="7174" width="11.53515625" style="24"/>
    <col min="7175" max="7175" width="13.84375" style="24" customWidth="1"/>
    <col min="7176" max="7176" width="13.3046875" style="24" customWidth="1"/>
    <col min="7177" max="7180" width="11.53515625" style="24"/>
    <col min="7181" max="7181" width="13.53515625" style="24" customWidth="1"/>
    <col min="7182" max="7182" width="15.3046875" style="24" customWidth="1"/>
    <col min="7183" max="7425" width="11.53515625" style="24"/>
    <col min="7426" max="7426" width="10.07421875" style="24" customWidth="1"/>
    <col min="7427" max="7427" width="17" style="24" customWidth="1"/>
    <col min="7428" max="7430" width="11.53515625" style="24"/>
    <col min="7431" max="7431" width="13.84375" style="24" customWidth="1"/>
    <col min="7432" max="7432" width="13.3046875" style="24" customWidth="1"/>
    <col min="7433" max="7436" width="11.53515625" style="24"/>
    <col min="7437" max="7437" width="13.53515625" style="24" customWidth="1"/>
    <col min="7438" max="7438" width="15.3046875" style="24" customWidth="1"/>
    <col min="7439" max="7681" width="11.53515625" style="24"/>
    <col min="7682" max="7682" width="10.07421875" style="24" customWidth="1"/>
    <col min="7683" max="7683" width="17" style="24" customWidth="1"/>
    <col min="7684" max="7686" width="11.53515625" style="24"/>
    <col min="7687" max="7687" width="13.84375" style="24" customWidth="1"/>
    <col min="7688" max="7688" width="13.3046875" style="24" customWidth="1"/>
    <col min="7689" max="7692" width="11.53515625" style="24"/>
    <col min="7693" max="7693" width="13.53515625" style="24" customWidth="1"/>
    <col min="7694" max="7694" width="15.3046875" style="24" customWidth="1"/>
    <col min="7695" max="7937" width="11.53515625" style="24"/>
    <col min="7938" max="7938" width="10.07421875" style="24" customWidth="1"/>
    <col min="7939" max="7939" width="17" style="24" customWidth="1"/>
    <col min="7940" max="7942" width="11.53515625" style="24"/>
    <col min="7943" max="7943" width="13.84375" style="24" customWidth="1"/>
    <col min="7944" max="7944" width="13.3046875" style="24" customWidth="1"/>
    <col min="7945" max="7948" width="11.53515625" style="24"/>
    <col min="7949" max="7949" width="13.53515625" style="24" customWidth="1"/>
    <col min="7950" max="7950" width="15.3046875" style="24" customWidth="1"/>
    <col min="7951" max="8193" width="11.53515625" style="24"/>
    <col min="8194" max="8194" width="10.07421875" style="24" customWidth="1"/>
    <col min="8195" max="8195" width="17" style="24" customWidth="1"/>
    <col min="8196" max="8198" width="11.53515625" style="24"/>
    <col min="8199" max="8199" width="13.84375" style="24" customWidth="1"/>
    <col min="8200" max="8200" width="13.3046875" style="24" customWidth="1"/>
    <col min="8201" max="8204" width="11.53515625" style="24"/>
    <col min="8205" max="8205" width="13.53515625" style="24" customWidth="1"/>
    <col min="8206" max="8206" width="15.3046875" style="24" customWidth="1"/>
    <col min="8207" max="8449" width="11.53515625" style="24"/>
    <col min="8450" max="8450" width="10.07421875" style="24" customWidth="1"/>
    <col min="8451" max="8451" width="17" style="24" customWidth="1"/>
    <col min="8452" max="8454" width="11.53515625" style="24"/>
    <col min="8455" max="8455" width="13.84375" style="24" customWidth="1"/>
    <col min="8456" max="8456" width="13.3046875" style="24" customWidth="1"/>
    <col min="8457" max="8460" width="11.53515625" style="24"/>
    <col min="8461" max="8461" width="13.53515625" style="24" customWidth="1"/>
    <col min="8462" max="8462" width="15.3046875" style="24" customWidth="1"/>
    <col min="8463" max="8705" width="11.53515625" style="24"/>
    <col min="8706" max="8706" width="10.07421875" style="24" customWidth="1"/>
    <col min="8707" max="8707" width="17" style="24" customWidth="1"/>
    <col min="8708" max="8710" width="11.53515625" style="24"/>
    <col min="8711" max="8711" width="13.84375" style="24" customWidth="1"/>
    <col min="8712" max="8712" width="13.3046875" style="24" customWidth="1"/>
    <col min="8713" max="8716" width="11.53515625" style="24"/>
    <col min="8717" max="8717" width="13.53515625" style="24" customWidth="1"/>
    <col min="8718" max="8718" width="15.3046875" style="24" customWidth="1"/>
    <col min="8719" max="8961" width="11.53515625" style="24"/>
    <col min="8962" max="8962" width="10.07421875" style="24" customWidth="1"/>
    <col min="8963" max="8963" width="17" style="24" customWidth="1"/>
    <col min="8964" max="8966" width="11.53515625" style="24"/>
    <col min="8967" max="8967" width="13.84375" style="24" customWidth="1"/>
    <col min="8968" max="8968" width="13.3046875" style="24" customWidth="1"/>
    <col min="8969" max="8972" width="11.53515625" style="24"/>
    <col min="8973" max="8973" width="13.53515625" style="24" customWidth="1"/>
    <col min="8974" max="8974" width="15.3046875" style="24" customWidth="1"/>
    <col min="8975" max="9217" width="11.53515625" style="24"/>
    <col min="9218" max="9218" width="10.07421875" style="24" customWidth="1"/>
    <col min="9219" max="9219" width="17" style="24" customWidth="1"/>
    <col min="9220" max="9222" width="11.53515625" style="24"/>
    <col min="9223" max="9223" width="13.84375" style="24" customWidth="1"/>
    <col min="9224" max="9224" width="13.3046875" style="24" customWidth="1"/>
    <col min="9225" max="9228" width="11.53515625" style="24"/>
    <col min="9229" max="9229" width="13.53515625" style="24" customWidth="1"/>
    <col min="9230" max="9230" width="15.3046875" style="24" customWidth="1"/>
    <col min="9231" max="9473" width="11.53515625" style="24"/>
    <col min="9474" max="9474" width="10.07421875" style="24" customWidth="1"/>
    <col min="9475" max="9475" width="17" style="24" customWidth="1"/>
    <col min="9476" max="9478" width="11.53515625" style="24"/>
    <col min="9479" max="9479" width="13.84375" style="24" customWidth="1"/>
    <col min="9480" max="9480" width="13.3046875" style="24" customWidth="1"/>
    <col min="9481" max="9484" width="11.53515625" style="24"/>
    <col min="9485" max="9485" width="13.53515625" style="24" customWidth="1"/>
    <col min="9486" max="9486" width="15.3046875" style="24" customWidth="1"/>
    <col min="9487" max="9729" width="11.53515625" style="24"/>
    <col min="9730" max="9730" width="10.07421875" style="24" customWidth="1"/>
    <col min="9731" max="9731" width="17" style="24" customWidth="1"/>
    <col min="9732" max="9734" width="11.53515625" style="24"/>
    <col min="9735" max="9735" width="13.84375" style="24" customWidth="1"/>
    <col min="9736" max="9736" width="13.3046875" style="24" customWidth="1"/>
    <col min="9737" max="9740" width="11.53515625" style="24"/>
    <col min="9741" max="9741" width="13.53515625" style="24" customWidth="1"/>
    <col min="9742" max="9742" width="15.3046875" style="24" customWidth="1"/>
    <col min="9743" max="9985" width="11.53515625" style="24"/>
    <col min="9986" max="9986" width="10.07421875" style="24" customWidth="1"/>
    <col min="9987" max="9987" width="17" style="24" customWidth="1"/>
    <col min="9988" max="9990" width="11.53515625" style="24"/>
    <col min="9991" max="9991" width="13.84375" style="24" customWidth="1"/>
    <col min="9992" max="9992" width="13.3046875" style="24" customWidth="1"/>
    <col min="9993" max="9996" width="11.53515625" style="24"/>
    <col min="9997" max="9997" width="13.53515625" style="24" customWidth="1"/>
    <col min="9998" max="9998" width="15.3046875" style="24" customWidth="1"/>
    <col min="9999" max="10241" width="11.53515625" style="24"/>
    <col min="10242" max="10242" width="10.07421875" style="24" customWidth="1"/>
    <col min="10243" max="10243" width="17" style="24" customWidth="1"/>
    <col min="10244" max="10246" width="11.53515625" style="24"/>
    <col min="10247" max="10247" width="13.84375" style="24" customWidth="1"/>
    <col min="10248" max="10248" width="13.3046875" style="24" customWidth="1"/>
    <col min="10249" max="10252" width="11.53515625" style="24"/>
    <col min="10253" max="10253" width="13.53515625" style="24" customWidth="1"/>
    <col min="10254" max="10254" width="15.3046875" style="24" customWidth="1"/>
    <col min="10255" max="10497" width="11.53515625" style="24"/>
    <col min="10498" max="10498" width="10.07421875" style="24" customWidth="1"/>
    <col min="10499" max="10499" width="17" style="24" customWidth="1"/>
    <col min="10500" max="10502" width="11.53515625" style="24"/>
    <col min="10503" max="10503" width="13.84375" style="24" customWidth="1"/>
    <col min="10504" max="10504" width="13.3046875" style="24" customWidth="1"/>
    <col min="10505" max="10508" width="11.53515625" style="24"/>
    <col min="10509" max="10509" width="13.53515625" style="24" customWidth="1"/>
    <col min="10510" max="10510" width="15.3046875" style="24" customWidth="1"/>
    <col min="10511" max="10753" width="11.53515625" style="24"/>
    <col min="10754" max="10754" width="10.07421875" style="24" customWidth="1"/>
    <col min="10755" max="10755" width="17" style="24" customWidth="1"/>
    <col min="10756" max="10758" width="11.53515625" style="24"/>
    <col min="10759" max="10759" width="13.84375" style="24" customWidth="1"/>
    <col min="10760" max="10760" width="13.3046875" style="24" customWidth="1"/>
    <col min="10761" max="10764" width="11.53515625" style="24"/>
    <col min="10765" max="10765" width="13.53515625" style="24" customWidth="1"/>
    <col min="10766" max="10766" width="15.3046875" style="24" customWidth="1"/>
    <col min="10767" max="11009" width="11.53515625" style="24"/>
    <col min="11010" max="11010" width="10.07421875" style="24" customWidth="1"/>
    <col min="11011" max="11011" width="17" style="24" customWidth="1"/>
    <col min="11012" max="11014" width="11.53515625" style="24"/>
    <col min="11015" max="11015" width="13.84375" style="24" customWidth="1"/>
    <col min="11016" max="11016" width="13.3046875" style="24" customWidth="1"/>
    <col min="11017" max="11020" width="11.53515625" style="24"/>
    <col min="11021" max="11021" width="13.53515625" style="24" customWidth="1"/>
    <col min="11022" max="11022" width="15.3046875" style="24" customWidth="1"/>
    <col min="11023" max="11265" width="11.53515625" style="24"/>
    <col min="11266" max="11266" width="10.07421875" style="24" customWidth="1"/>
    <col min="11267" max="11267" width="17" style="24" customWidth="1"/>
    <col min="11268" max="11270" width="11.53515625" style="24"/>
    <col min="11271" max="11271" width="13.84375" style="24" customWidth="1"/>
    <col min="11272" max="11272" width="13.3046875" style="24" customWidth="1"/>
    <col min="11273" max="11276" width="11.53515625" style="24"/>
    <col min="11277" max="11277" width="13.53515625" style="24" customWidth="1"/>
    <col min="11278" max="11278" width="15.3046875" style="24" customWidth="1"/>
    <col min="11279" max="11521" width="11.53515625" style="24"/>
    <col min="11522" max="11522" width="10.07421875" style="24" customWidth="1"/>
    <col min="11523" max="11523" width="17" style="24" customWidth="1"/>
    <col min="11524" max="11526" width="11.53515625" style="24"/>
    <col min="11527" max="11527" width="13.84375" style="24" customWidth="1"/>
    <col min="11528" max="11528" width="13.3046875" style="24" customWidth="1"/>
    <col min="11529" max="11532" width="11.53515625" style="24"/>
    <col min="11533" max="11533" width="13.53515625" style="24" customWidth="1"/>
    <col min="11534" max="11534" width="15.3046875" style="24" customWidth="1"/>
    <col min="11535" max="11777" width="11.53515625" style="24"/>
    <col min="11778" max="11778" width="10.07421875" style="24" customWidth="1"/>
    <col min="11779" max="11779" width="17" style="24" customWidth="1"/>
    <col min="11780" max="11782" width="11.53515625" style="24"/>
    <col min="11783" max="11783" width="13.84375" style="24" customWidth="1"/>
    <col min="11784" max="11784" width="13.3046875" style="24" customWidth="1"/>
    <col min="11785" max="11788" width="11.53515625" style="24"/>
    <col min="11789" max="11789" width="13.53515625" style="24" customWidth="1"/>
    <col min="11790" max="11790" width="15.3046875" style="24" customWidth="1"/>
    <col min="11791" max="12033" width="11.53515625" style="24"/>
    <col min="12034" max="12034" width="10.07421875" style="24" customWidth="1"/>
    <col min="12035" max="12035" width="17" style="24" customWidth="1"/>
    <col min="12036" max="12038" width="11.53515625" style="24"/>
    <col min="12039" max="12039" width="13.84375" style="24" customWidth="1"/>
    <col min="12040" max="12040" width="13.3046875" style="24" customWidth="1"/>
    <col min="12041" max="12044" width="11.53515625" style="24"/>
    <col min="12045" max="12045" width="13.53515625" style="24" customWidth="1"/>
    <col min="12046" max="12046" width="15.3046875" style="24" customWidth="1"/>
    <col min="12047" max="12289" width="11.53515625" style="24"/>
    <col min="12290" max="12290" width="10.07421875" style="24" customWidth="1"/>
    <col min="12291" max="12291" width="17" style="24" customWidth="1"/>
    <col min="12292" max="12294" width="11.53515625" style="24"/>
    <col min="12295" max="12295" width="13.84375" style="24" customWidth="1"/>
    <col min="12296" max="12296" width="13.3046875" style="24" customWidth="1"/>
    <col min="12297" max="12300" width="11.53515625" style="24"/>
    <col min="12301" max="12301" width="13.53515625" style="24" customWidth="1"/>
    <col min="12302" max="12302" width="15.3046875" style="24" customWidth="1"/>
    <col min="12303" max="12545" width="11.53515625" style="24"/>
    <col min="12546" max="12546" width="10.07421875" style="24" customWidth="1"/>
    <col min="12547" max="12547" width="17" style="24" customWidth="1"/>
    <col min="12548" max="12550" width="11.53515625" style="24"/>
    <col min="12551" max="12551" width="13.84375" style="24" customWidth="1"/>
    <col min="12552" max="12552" width="13.3046875" style="24" customWidth="1"/>
    <col min="12553" max="12556" width="11.53515625" style="24"/>
    <col min="12557" max="12557" width="13.53515625" style="24" customWidth="1"/>
    <col min="12558" max="12558" width="15.3046875" style="24" customWidth="1"/>
    <col min="12559" max="12801" width="11.53515625" style="24"/>
    <col min="12802" max="12802" width="10.07421875" style="24" customWidth="1"/>
    <col min="12803" max="12803" width="17" style="24" customWidth="1"/>
    <col min="12804" max="12806" width="11.53515625" style="24"/>
    <col min="12807" max="12807" width="13.84375" style="24" customWidth="1"/>
    <col min="12808" max="12808" width="13.3046875" style="24" customWidth="1"/>
    <col min="12809" max="12812" width="11.53515625" style="24"/>
    <col min="12813" max="12813" width="13.53515625" style="24" customWidth="1"/>
    <col min="12814" max="12814" width="15.3046875" style="24" customWidth="1"/>
    <col min="12815" max="13057" width="11.53515625" style="24"/>
    <col min="13058" max="13058" width="10.07421875" style="24" customWidth="1"/>
    <col min="13059" max="13059" width="17" style="24" customWidth="1"/>
    <col min="13060" max="13062" width="11.53515625" style="24"/>
    <col min="13063" max="13063" width="13.84375" style="24" customWidth="1"/>
    <col min="13064" max="13064" width="13.3046875" style="24" customWidth="1"/>
    <col min="13065" max="13068" width="11.53515625" style="24"/>
    <col min="13069" max="13069" width="13.53515625" style="24" customWidth="1"/>
    <col min="13070" max="13070" width="15.3046875" style="24" customWidth="1"/>
    <col min="13071" max="13313" width="11.53515625" style="24"/>
    <col min="13314" max="13314" width="10.07421875" style="24" customWidth="1"/>
    <col min="13315" max="13315" width="17" style="24" customWidth="1"/>
    <col min="13316" max="13318" width="11.53515625" style="24"/>
    <col min="13319" max="13319" width="13.84375" style="24" customWidth="1"/>
    <col min="13320" max="13320" width="13.3046875" style="24" customWidth="1"/>
    <col min="13321" max="13324" width="11.53515625" style="24"/>
    <col min="13325" max="13325" width="13.53515625" style="24" customWidth="1"/>
    <col min="13326" max="13326" width="15.3046875" style="24" customWidth="1"/>
    <col min="13327" max="13569" width="11.53515625" style="24"/>
    <col min="13570" max="13570" width="10.07421875" style="24" customWidth="1"/>
    <col min="13571" max="13571" width="17" style="24" customWidth="1"/>
    <col min="13572" max="13574" width="11.53515625" style="24"/>
    <col min="13575" max="13575" width="13.84375" style="24" customWidth="1"/>
    <col min="13576" max="13576" width="13.3046875" style="24" customWidth="1"/>
    <col min="13577" max="13580" width="11.53515625" style="24"/>
    <col min="13581" max="13581" width="13.53515625" style="24" customWidth="1"/>
    <col min="13582" max="13582" width="15.3046875" style="24" customWidth="1"/>
    <col min="13583" max="13825" width="11.53515625" style="24"/>
    <col min="13826" max="13826" width="10.07421875" style="24" customWidth="1"/>
    <col min="13827" max="13827" width="17" style="24" customWidth="1"/>
    <col min="13828" max="13830" width="11.53515625" style="24"/>
    <col min="13831" max="13831" width="13.84375" style="24" customWidth="1"/>
    <col min="13832" max="13832" width="13.3046875" style="24" customWidth="1"/>
    <col min="13833" max="13836" width="11.53515625" style="24"/>
    <col min="13837" max="13837" width="13.53515625" style="24" customWidth="1"/>
    <col min="13838" max="13838" width="15.3046875" style="24" customWidth="1"/>
    <col min="13839" max="14081" width="11.53515625" style="24"/>
    <col min="14082" max="14082" width="10.07421875" style="24" customWidth="1"/>
    <col min="14083" max="14083" width="17" style="24" customWidth="1"/>
    <col min="14084" max="14086" width="11.53515625" style="24"/>
    <col min="14087" max="14087" width="13.84375" style="24" customWidth="1"/>
    <col min="14088" max="14088" width="13.3046875" style="24" customWidth="1"/>
    <col min="14089" max="14092" width="11.53515625" style="24"/>
    <col min="14093" max="14093" width="13.53515625" style="24" customWidth="1"/>
    <col min="14094" max="14094" width="15.3046875" style="24" customWidth="1"/>
    <col min="14095" max="14337" width="11.53515625" style="24"/>
    <col min="14338" max="14338" width="10.07421875" style="24" customWidth="1"/>
    <col min="14339" max="14339" width="17" style="24" customWidth="1"/>
    <col min="14340" max="14342" width="11.53515625" style="24"/>
    <col min="14343" max="14343" width="13.84375" style="24" customWidth="1"/>
    <col min="14344" max="14344" width="13.3046875" style="24" customWidth="1"/>
    <col min="14345" max="14348" width="11.53515625" style="24"/>
    <col min="14349" max="14349" width="13.53515625" style="24" customWidth="1"/>
    <col min="14350" max="14350" width="15.3046875" style="24" customWidth="1"/>
    <col min="14351" max="14593" width="11.53515625" style="24"/>
    <col min="14594" max="14594" width="10.07421875" style="24" customWidth="1"/>
    <col min="14595" max="14595" width="17" style="24" customWidth="1"/>
    <col min="14596" max="14598" width="11.53515625" style="24"/>
    <col min="14599" max="14599" width="13.84375" style="24" customWidth="1"/>
    <col min="14600" max="14600" width="13.3046875" style="24" customWidth="1"/>
    <col min="14601" max="14604" width="11.53515625" style="24"/>
    <col min="14605" max="14605" width="13.53515625" style="24" customWidth="1"/>
    <col min="14606" max="14606" width="15.3046875" style="24" customWidth="1"/>
    <col min="14607" max="14849" width="11.53515625" style="24"/>
    <col min="14850" max="14850" width="10.07421875" style="24" customWidth="1"/>
    <col min="14851" max="14851" width="17" style="24" customWidth="1"/>
    <col min="14852" max="14854" width="11.53515625" style="24"/>
    <col min="14855" max="14855" width="13.84375" style="24" customWidth="1"/>
    <col min="14856" max="14856" width="13.3046875" style="24" customWidth="1"/>
    <col min="14857" max="14860" width="11.53515625" style="24"/>
    <col min="14861" max="14861" width="13.53515625" style="24" customWidth="1"/>
    <col min="14862" max="14862" width="15.3046875" style="24" customWidth="1"/>
    <col min="14863" max="15105" width="11.53515625" style="24"/>
    <col min="15106" max="15106" width="10.07421875" style="24" customWidth="1"/>
    <col min="15107" max="15107" width="17" style="24" customWidth="1"/>
    <col min="15108" max="15110" width="11.53515625" style="24"/>
    <col min="15111" max="15111" width="13.84375" style="24" customWidth="1"/>
    <col min="15112" max="15112" width="13.3046875" style="24" customWidth="1"/>
    <col min="15113" max="15116" width="11.53515625" style="24"/>
    <col min="15117" max="15117" width="13.53515625" style="24" customWidth="1"/>
    <col min="15118" max="15118" width="15.3046875" style="24" customWidth="1"/>
    <col min="15119" max="15361" width="11.53515625" style="24"/>
    <col min="15362" max="15362" width="10.07421875" style="24" customWidth="1"/>
    <col min="15363" max="15363" width="17" style="24" customWidth="1"/>
    <col min="15364" max="15366" width="11.53515625" style="24"/>
    <col min="15367" max="15367" width="13.84375" style="24" customWidth="1"/>
    <col min="15368" max="15368" width="13.3046875" style="24" customWidth="1"/>
    <col min="15369" max="15372" width="11.53515625" style="24"/>
    <col min="15373" max="15373" width="13.53515625" style="24" customWidth="1"/>
    <col min="15374" max="15374" width="15.3046875" style="24" customWidth="1"/>
    <col min="15375" max="15617" width="11.53515625" style="24"/>
    <col min="15618" max="15618" width="10.07421875" style="24" customWidth="1"/>
    <col min="15619" max="15619" width="17" style="24" customWidth="1"/>
    <col min="15620" max="15622" width="11.53515625" style="24"/>
    <col min="15623" max="15623" width="13.84375" style="24" customWidth="1"/>
    <col min="15624" max="15624" width="13.3046875" style="24" customWidth="1"/>
    <col min="15625" max="15628" width="11.53515625" style="24"/>
    <col min="15629" max="15629" width="13.53515625" style="24" customWidth="1"/>
    <col min="15630" max="15630" width="15.3046875" style="24" customWidth="1"/>
    <col min="15631" max="15873" width="11.53515625" style="24"/>
    <col min="15874" max="15874" width="10.07421875" style="24" customWidth="1"/>
    <col min="15875" max="15875" width="17" style="24" customWidth="1"/>
    <col min="15876" max="15878" width="11.53515625" style="24"/>
    <col min="15879" max="15879" width="13.84375" style="24" customWidth="1"/>
    <col min="15880" max="15880" width="13.3046875" style="24" customWidth="1"/>
    <col min="15881" max="15884" width="11.53515625" style="24"/>
    <col min="15885" max="15885" width="13.53515625" style="24" customWidth="1"/>
    <col min="15886" max="15886" width="15.3046875" style="24" customWidth="1"/>
    <col min="15887" max="16129" width="11.53515625" style="24"/>
    <col min="16130" max="16130" width="10.07421875" style="24" customWidth="1"/>
    <col min="16131" max="16131" width="17" style="24" customWidth="1"/>
    <col min="16132" max="16134" width="11.53515625" style="24"/>
    <col min="16135" max="16135" width="13.84375" style="24" customWidth="1"/>
    <col min="16136" max="16136" width="13.3046875" style="24" customWidth="1"/>
    <col min="16137" max="16140" width="11.53515625" style="24"/>
    <col min="16141" max="16141" width="13.53515625" style="24" customWidth="1"/>
    <col min="16142" max="16142" width="15.3046875" style="24" customWidth="1"/>
    <col min="16143" max="16384" width="11.53515625" style="24"/>
  </cols>
  <sheetData>
    <row r="1" spans="1:18" ht="37.5" customHeight="1" x14ac:dyDescent="0.3">
      <c r="A1" s="23" t="s">
        <v>73</v>
      </c>
      <c r="B1" s="94" t="s">
        <v>74</v>
      </c>
      <c r="C1" s="94"/>
      <c r="D1" s="94"/>
      <c r="E1" s="94"/>
      <c r="F1" s="94"/>
      <c r="G1" s="94"/>
      <c r="H1" s="94"/>
      <c r="I1" s="94"/>
      <c r="J1" s="94"/>
    </row>
    <row r="2" spans="1:18" ht="48.45" x14ac:dyDescent="0.3">
      <c r="A2" s="25" t="s">
        <v>75</v>
      </c>
      <c r="B2" s="26" t="s">
        <v>76</v>
      </c>
      <c r="C2" s="27" t="s">
        <v>77</v>
      </c>
      <c r="D2" s="27" t="s">
        <v>78</v>
      </c>
      <c r="E2" s="28" t="s">
        <v>79</v>
      </c>
      <c r="F2" s="28" t="s">
        <v>80</v>
      </c>
      <c r="G2" s="28" t="s">
        <v>81</v>
      </c>
      <c r="H2" s="29" t="s">
        <v>82</v>
      </c>
      <c r="I2" s="29" t="s">
        <v>83</v>
      </c>
      <c r="J2" s="29" t="s">
        <v>84</v>
      </c>
    </row>
    <row r="3" spans="1:18" x14ac:dyDescent="0.3">
      <c r="A3" s="30">
        <v>1</v>
      </c>
      <c r="B3" s="30">
        <v>9.1</v>
      </c>
      <c r="C3" s="95">
        <f>AVERAGEA(B3:B12)</f>
        <v>8.740000000000002</v>
      </c>
      <c r="D3" s="98">
        <f>AVERAGEA(C3:C42)</f>
        <v>9.8125000000000018</v>
      </c>
      <c r="E3" s="31">
        <f>B3-$D$3</f>
        <v>-0.71250000000000213</v>
      </c>
      <c r="F3" s="31">
        <f>$C$3-$D$3</f>
        <v>-1.0724999999999998</v>
      </c>
      <c r="G3" s="31">
        <f>B3-$C$3</f>
        <v>0.35999999999999766</v>
      </c>
      <c r="H3" s="31">
        <f>E3^2</f>
        <v>0.50765625000000303</v>
      </c>
      <c r="I3" s="31">
        <f>F3^2</f>
        <v>1.1502562499999995</v>
      </c>
      <c r="J3" s="31">
        <f>G3^2</f>
        <v>0.1295999999999983</v>
      </c>
      <c r="M3" s="24" t="s">
        <v>85</v>
      </c>
    </row>
    <row r="4" spans="1:18" x14ac:dyDescent="0.3">
      <c r="A4" s="30">
        <v>1</v>
      </c>
      <c r="B4" s="30">
        <v>8.9</v>
      </c>
      <c r="C4" s="96"/>
      <c r="D4" s="99"/>
      <c r="E4" s="31">
        <f t="shared" ref="E4:E42" si="0">B4-$D$3</f>
        <v>-0.91250000000000142</v>
      </c>
      <c r="F4" s="31">
        <f t="shared" ref="F4:F12" si="1">$C$3-$D$3</f>
        <v>-1.0724999999999998</v>
      </c>
      <c r="G4" s="31">
        <f t="shared" ref="G4:G12" si="2">B4-$C$3</f>
        <v>0.15999999999999837</v>
      </c>
      <c r="H4" s="31">
        <f t="shared" ref="H4:J42" si="3">E4^2</f>
        <v>0.83265625000000254</v>
      </c>
      <c r="I4" s="31">
        <f t="shared" si="3"/>
        <v>1.1502562499999995</v>
      </c>
      <c r="J4" s="31">
        <f t="shared" si="3"/>
        <v>2.5599999999999477E-2</v>
      </c>
    </row>
    <row r="5" spans="1:18" x14ac:dyDescent="0.3">
      <c r="A5" s="30">
        <v>1</v>
      </c>
      <c r="B5" s="30">
        <v>8.4</v>
      </c>
      <c r="C5" s="96"/>
      <c r="D5" s="99"/>
      <c r="E5" s="31">
        <f t="shared" si="0"/>
        <v>-1.4125000000000014</v>
      </c>
      <c r="F5" s="31">
        <f t="shared" si="1"/>
        <v>-1.0724999999999998</v>
      </c>
      <c r="G5" s="31">
        <f t="shared" si="2"/>
        <v>-0.34000000000000163</v>
      </c>
      <c r="H5" s="31">
        <f t="shared" si="3"/>
        <v>1.995156250000004</v>
      </c>
      <c r="I5" s="31">
        <f t="shared" si="3"/>
        <v>1.1502562499999995</v>
      </c>
      <c r="J5" s="31">
        <f t="shared" si="3"/>
        <v>0.1156000000000011</v>
      </c>
      <c r="M5" s="32" t="s">
        <v>86</v>
      </c>
      <c r="N5" s="33" t="s">
        <v>87</v>
      </c>
      <c r="O5" s="33"/>
      <c r="P5" s="33" t="s">
        <v>88</v>
      </c>
      <c r="Q5" s="33" t="s">
        <v>89</v>
      </c>
      <c r="R5" s="33" t="s">
        <v>90</v>
      </c>
    </row>
    <row r="6" spans="1:18" x14ac:dyDescent="0.3">
      <c r="A6" s="30">
        <v>1</v>
      </c>
      <c r="B6" s="30">
        <v>10.1</v>
      </c>
      <c r="C6" s="96"/>
      <c r="D6" s="99"/>
      <c r="E6" s="31">
        <f t="shared" si="0"/>
        <v>0.28749999999999787</v>
      </c>
      <c r="F6" s="31">
        <f t="shared" si="1"/>
        <v>-1.0724999999999998</v>
      </c>
      <c r="G6" s="31">
        <f t="shared" si="2"/>
        <v>1.3599999999999977</v>
      </c>
      <c r="H6" s="31">
        <f t="shared" si="3"/>
        <v>8.2656249999998779E-2</v>
      </c>
      <c r="I6" s="31">
        <f t="shared" si="3"/>
        <v>1.1502562499999995</v>
      </c>
      <c r="J6" s="31">
        <f t="shared" si="3"/>
        <v>1.8495999999999937</v>
      </c>
      <c r="M6" s="34" t="s">
        <v>91</v>
      </c>
      <c r="N6" s="35">
        <v>39</v>
      </c>
      <c r="O6" s="36" t="s">
        <v>92</v>
      </c>
      <c r="P6" s="37">
        <f>SUM(H3:H42)</f>
        <v>69.883750000000006</v>
      </c>
      <c r="Q6" s="37"/>
      <c r="R6" s="37"/>
    </row>
    <row r="7" spans="1:18" x14ac:dyDescent="0.3">
      <c r="A7" s="30">
        <v>1</v>
      </c>
      <c r="B7" s="30">
        <v>8.6999999999999993</v>
      </c>
      <c r="C7" s="96"/>
      <c r="D7" s="99"/>
      <c r="E7" s="31">
        <f t="shared" si="0"/>
        <v>-1.1125000000000025</v>
      </c>
      <c r="F7" s="31">
        <f t="shared" si="1"/>
        <v>-1.0724999999999998</v>
      </c>
      <c r="G7" s="31">
        <f t="shared" si="2"/>
        <v>-4.00000000000027E-2</v>
      </c>
      <c r="H7" s="31">
        <f t="shared" si="3"/>
        <v>1.2376562500000055</v>
      </c>
      <c r="I7" s="31">
        <f t="shared" si="3"/>
        <v>1.1502562499999995</v>
      </c>
      <c r="J7" s="31">
        <f t="shared" si="3"/>
        <v>1.600000000000216E-3</v>
      </c>
      <c r="M7" s="34" t="s">
        <v>93</v>
      </c>
      <c r="N7" s="35">
        <v>3</v>
      </c>
      <c r="O7" s="36" t="s">
        <v>94</v>
      </c>
      <c r="P7" s="37">
        <f>SUM(I3:I42)</f>
        <v>26.198749999999986</v>
      </c>
      <c r="Q7" s="37">
        <f>P7/N7</f>
        <v>8.7329166666666627</v>
      </c>
      <c r="R7" s="38">
        <f>Q7/Q8</f>
        <v>7.1966350005722735</v>
      </c>
    </row>
    <row r="8" spans="1:18" x14ac:dyDescent="0.3">
      <c r="A8" s="30">
        <v>1</v>
      </c>
      <c r="B8" s="30">
        <v>9.1999999999999993</v>
      </c>
      <c r="C8" s="96"/>
      <c r="D8" s="99"/>
      <c r="E8" s="31">
        <f t="shared" si="0"/>
        <v>-0.61250000000000249</v>
      </c>
      <c r="F8" s="31">
        <f t="shared" si="1"/>
        <v>-1.0724999999999998</v>
      </c>
      <c r="G8" s="31">
        <f t="shared" si="2"/>
        <v>0.4599999999999973</v>
      </c>
      <c r="H8" s="31">
        <f t="shared" si="3"/>
        <v>0.37515625000000302</v>
      </c>
      <c r="I8" s="31">
        <f t="shared" si="3"/>
        <v>1.1502562499999995</v>
      </c>
      <c r="J8" s="31">
        <f t="shared" si="3"/>
        <v>0.21159999999999751</v>
      </c>
      <c r="M8" s="34" t="s">
        <v>95</v>
      </c>
      <c r="N8" s="35">
        <v>36</v>
      </c>
      <c r="O8" s="36" t="s">
        <v>96</v>
      </c>
      <c r="P8" s="37">
        <f>SUM(J3:J42)</f>
        <v>43.685000000000009</v>
      </c>
      <c r="Q8" s="37">
        <f>P8/N8</f>
        <v>1.2134722222222225</v>
      </c>
      <c r="R8" s="37"/>
    </row>
    <row r="9" spans="1:18" x14ac:dyDescent="0.3">
      <c r="A9" s="30">
        <v>1</v>
      </c>
      <c r="B9" s="30">
        <v>7.6</v>
      </c>
      <c r="C9" s="96"/>
      <c r="D9" s="99"/>
      <c r="E9" s="31">
        <f t="shared" si="0"/>
        <v>-2.2125000000000021</v>
      </c>
      <c r="F9" s="31">
        <f t="shared" si="1"/>
        <v>-1.0724999999999998</v>
      </c>
      <c r="G9" s="31">
        <f t="shared" si="2"/>
        <v>-1.1400000000000023</v>
      </c>
      <c r="H9" s="31">
        <f t="shared" si="3"/>
        <v>4.8951562500000092</v>
      </c>
      <c r="I9" s="31">
        <f t="shared" si="3"/>
        <v>1.1502562499999995</v>
      </c>
      <c r="J9" s="31">
        <f t="shared" si="3"/>
        <v>1.2996000000000054</v>
      </c>
    </row>
    <row r="10" spans="1:18" x14ac:dyDescent="0.3">
      <c r="A10" s="30">
        <v>1</v>
      </c>
      <c r="B10" s="30">
        <v>8.6</v>
      </c>
      <c r="C10" s="96"/>
      <c r="D10" s="99"/>
      <c r="E10" s="31">
        <f t="shared" si="0"/>
        <v>-1.2125000000000021</v>
      </c>
      <c r="F10" s="31">
        <f t="shared" si="1"/>
        <v>-1.0724999999999998</v>
      </c>
      <c r="G10" s="31">
        <f t="shared" si="2"/>
        <v>-0.14000000000000234</v>
      </c>
      <c r="H10" s="31">
        <f t="shared" si="3"/>
        <v>1.4701562500000052</v>
      </c>
      <c r="I10" s="31">
        <f t="shared" si="3"/>
        <v>1.1502562499999995</v>
      </c>
      <c r="J10" s="31">
        <f t="shared" si="3"/>
        <v>1.9600000000000655E-2</v>
      </c>
      <c r="M10" s="32" t="s">
        <v>97</v>
      </c>
      <c r="N10" s="34">
        <f>_xlfn.F.DIST.RT(R7,N7,N8)</f>
        <v>6.623744504170978E-4</v>
      </c>
    </row>
    <row r="11" spans="1:18" x14ac:dyDescent="0.3">
      <c r="A11" s="30">
        <v>1</v>
      </c>
      <c r="B11" s="30">
        <v>8.9</v>
      </c>
      <c r="C11" s="96"/>
      <c r="D11" s="99"/>
      <c r="E11" s="31">
        <f t="shared" si="0"/>
        <v>-0.91250000000000142</v>
      </c>
      <c r="F11" s="31">
        <f t="shared" si="1"/>
        <v>-1.0724999999999998</v>
      </c>
      <c r="G11" s="31">
        <f t="shared" si="2"/>
        <v>0.15999999999999837</v>
      </c>
      <c r="H11" s="31">
        <f t="shared" si="3"/>
        <v>0.83265625000000254</v>
      </c>
      <c r="I11" s="31">
        <f t="shared" si="3"/>
        <v>1.1502562499999995</v>
      </c>
      <c r="J11" s="31">
        <f t="shared" si="3"/>
        <v>2.5599999999999477E-2</v>
      </c>
    </row>
    <row r="12" spans="1:18" x14ac:dyDescent="0.3">
      <c r="A12" s="30">
        <v>1</v>
      </c>
      <c r="B12" s="30">
        <v>7.9</v>
      </c>
      <c r="C12" s="97"/>
      <c r="D12" s="99"/>
      <c r="E12" s="31">
        <f t="shared" si="0"/>
        <v>-1.9125000000000014</v>
      </c>
      <c r="F12" s="31">
        <f t="shared" si="1"/>
        <v>-1.0724999999999998</v>
      </c>
      <c r="G12" s="31">
        <f t="shared" si="2"/>
        <v>-0.84000000000000163</v>
      </c>
      <c r="H12" s="31">
        <f t="shared" si="3"/>
        <v>3.6576562500000054</v>
      </c>
      <c r="I12" s="31">
        <f t="shared" si="3"/>
        <v>1.1502562499999995</v>
      </c>
      <c r="J12" s="31">
        <f t="shared" si="3"/>
        <v>0.70560000000000278</v>
      </c>
      <c r="M12" s="39"/>
    </row>
    <row r="13" spans="1:18" x14ac:dyDescent="0.3">
      <c r="A13" s="40">
        <v>2</v>
      </c>
      <c r="B13" s="40">
        <v>10</v>
      </c>
      <c r="C13" s="98">
        <f>AVERAGEA(B13:B22)</f>
        <v>9.7099999999999991</v>
      </c>
      <c r="D13" s="99"/>
      <c r="E13" s="31">
        <f t="shared" si="0"/>
        <v>0.18749999999999822</v>
      </c>
      <c r="F13" s="31">
        <f>$C$13-$D$3</f>
        <v>-0.1025000000000027</v>
      </c>
      <c r="G13" s="41">
        <f>B13-$C$13</f>
        <v>0.29000000000000092</v>
      </c>
      <c r="H13" s="41">
        <f t="shared" si="3"/>
        <v>3.5156249999999334E-2</v>
      </c>
      <c r="I13" s="41">
        <f t="shared" si="3"/>
        <v>1.0506250000000553E-2</v>
      </c>
      <c r="J13" s="41">
        <f t="shared" si="3"/>
        <v>8.4100000000000535E-2</v>
      </c>
    </row>
    <row r="14" spans="1:18" x14ac:dyDescent="0.3">
      <c r="A14" s="40">
        <v>2</v>
      </c>
      <c r="B14" s="40">
        <v>10.199999999999999</v>
      </c>
      <c r="C14" s="99"/>
      <c r="D14" s="99"/>
      <c r="E14" s="31">
        <f t="shared" si="0"/>
        <v>0.38749999999999751</v>
      </c>
      <c r="F14" s="31">
        <f t="shared" ref="F14:F22" si="4">$C$13-$D$3</f>
        <v>-0.1025000000000027</v>
      </c>
      <c r="G14" s="41">
        <f t="shared" ref="G14:G22" si="5">B14-$C$13</f>
        <v>0.49000000000000021</v>
      </c>
      <c r="H14" s="41">
        <f t="shared" si="3"/>
        <v>0.15015624999999808</v>
      </c>
      <c r="I14" s="41">
        <f t="shared" si="3"/>
        <v>1.0506250000000553E-2</v>
      </c>
      <c r="J14" s="41">
        <f t="shared" si="3"/>
        <v>0.2401000000000002</v>
      </c>
    </row>
    <row r="15" spans="1:18" x14ac:dyDescent="0.3">
      <c r="A15" s="40">
        <v>2</v>
      </c>
      <c r="B15" s="40">
        <v>9.8000000000000007</v>
      </c>
      <c r="C15" s="99"/>
      <c r="D15" s="99"/>
      <c r="E15" s="31">
        <f t="shared" si="0"/>
        <v>-1.2500000000001066E-2</v>
      </c>
      <c r="F15" s="31">
        <f t="shared" si="4"/>
        <v>-0.1025000000000027</v>
      </c>
      <c r="G15" s="41">
        <f t="shared" si="5"/>
        <v>9.0000000000001634E-2</v>
      </c>
      <c r="H15" s="41">
        <f t="shared" si="3"/>
        <v>1.5625000000002665E-4</v>
      </c>
      <c r="I15" s="41">
        <f t="shared" si="3"/>
        <v>1.0506250000000553E-2</v>
      </c>
      <c r="J15" s="41">
        <f t="shared" si="3"/>
        <v>8.1000000000002945E-3</v>
      </c>
    </row>
    <row r="16" spans="1:18" x14ac:dyDescent="0.3">
      <c r="A16" s="40">
        <v>2</v>
      </c>
      <c r="B16" s="40">
        <v>11.6</v>
      </c>
      <c r="C16" s="99"/>
      <c r="D16" s="99"/>
      <c r="E16" s="31">
        <f t="shared" si="0"/>
        <v>1.7874999999999979</v>
      </c>
      <c r="F16" s="31">
        <f t="shared" si="4"/>
        <v>-0.1025000000000027</v>
      </c>
      <c r="G16" s="41">
        <f t="shared" si="5"/>
        <v>1.8900000000000006</v>
      </c>
      <c r="H16" s="41">
        <f t="shared" si="3"/>
        <v>3.1951562499999926</v>
      </c>
      <c r="I16" s="41">
        <f t="shared" si="3"/>
        <v>1.0506250000000553E-2</v>
      </c>
      <c r="J16" s="41">
        <f t="shared" si="3"/>
        <v>3.5721000000000021</v>
      </c>
    </row>
    <row r="17" spans="1:12" x14ac:dyDescent="0.3">
      <c r="A17" s="40">
        <v>2</v>
      </c>
      <c r="B17" s="40">
        <v>9.5</v>
      </c>
      <c r="C17" s="99"/>
      <c r="D17" s="99"/>
      <c r="E17" s="31">
        <f t="shared" si="0"/>
        <v>-0.31250000000000178</v>
      </c>
      <c r="F17" s="31">
        <f t="shared" si="4"/>
        <v>-0.1025000000000027</v>
      </c>
      <c r="G17" s="41">
        <f t="shared" si="5"/>
        <v>-0.20999999999999908</v>
      </c>
      <c r="H17" s="41">
        <f t="shared" si="3"/>
        <v>9.765625000000111E-2</v>
      </c>
      <c r="I17" s="41">
        <f t="shared" si="3"/>
        <v>1.0506250000000553E-2</v>
      </c>
      <c r="J17" s="41">
        <f t="shared" si="3"/>
        <v>4.4099999999999612E-2</v>
      </c>
    </row>
    <row r="18" spans="1:12" x14ac:dyDescent="0.3">
      <c r="A18" s="40">
        <v>2</v>
      </c>
      <c r="B18" s="40">
        <v>9.1999999999999993</v>
      </c>
      <c r="C18" s="99"/>
      <c r="D18" s="99"/>
      <c r="E18" s="31">
        <f t="shared" si="0"/>
        <v>-0.61250000000000249</v>
      </c>
      <c r="F18" s="31">
        <f t="shared" si="4"/>
        <v>-0.1025000000000027</v>
      </c>
      <c r="G18" s="41">
        <f t="shared" si="5"/>
        <v>-0.50999999999999979</v>
      </c>
      <c r="H18" s="41">
        <f t="shared" si="3"/>
        <v>0.37515625000000302</v>
      </c>
      <c r="I18" s="41">
        <f t="shared" si="3"/>
        <v>1.0506250000000553E-2</v>
      </c>
      <c r="J18" s="41">
        <f t="shared" si="3"/>
        <v>0.26009999999999978</v>
      </c>
    </row>
    <row r="19" spans="1:12" x14ac:dyDescent="0.3">
      <c r="A19" s="40">
        <v>2</v>
      </c>
      <c r="B19" s="40">
        <v>8.6</v>
      </c>
      <c r="C19" s="99"/>
      <c r="D19" s="99"/>
      <c r="E19" s="31">
        <f t="shared" si="0"/>
        <v>-1.2125000000000021</v>
      </c>
      <c r="F19" s="31">
        <f t="shared" si="4"/>
        <v>-0.1025000000000027</v>
      </c>
      <c r="G19" s="41">
        <f t="shared" si="5"/>
        <v>-1.1099999999999994</v>
      </c>
      <c r="H19" s="41">
        <f t="shared" si="3"/>
        <v>1.4701562500000052</v>
      </c>
      <c r="I19" s="41">
        <f t="shared" si="3"/>
        <v>1.0506250000000553E-2</v>
      </c>
      <c r="J19" s="41">
        <f t="shared" si="3"/>
        <v>1.2320999999999986</v>
      </c>
    </row>
    <row r="20" spans="1:12" x14ac:dyDescent="0.3">
      <c r="A20" s="40">
        <v>2</v>
      </c>
      <c r="B20" s="40">
        <v>10.3</v>
      </c>
      <c r="C20" s="99"/>
      <c r="D20" s="99"/>
      <c r="E20" s="31">
        <f t="shared" si="0"/>
        <v>0.48749999999999893</v>
      </c>
      <c r="F20" s="31">
        <f t="shared" si="4"/>
        <v>-0.1025000000000027</v>
      </c>
      <c r="G20" s="41">
        <f t="shared" si="5"/>
        <v>0.59000000000000163</v>
      </c>
      <c r="H20" s="41">
        <f t="shared" si="3"/>
        <v>0.23765624999999896</v>
      </c>
      <c r="I20" s="41">
        <f t="shared" si="3"/>
        <v>1.0506250000000553E-2</v>
      </c>
      <c r="J20" s="41">
        <f t="shared" si="3"/>
        <v>0.34810000000000191</v>
      </c>
      <c r="L20" s="42"/>
    </row>
    <row r="21" spans="1:12" x14ac:dyDescent="0.3">
      <c r="A21" s="40">
        <v>2</v>
      </c>
      <c r="B21" s="40">
        <v>9.4</v>
      </c>
      <c r="C21" s="99"/>
      <c r="D21" s="99"/>
      <c r="E21" s="31">
        <f t="shared" si="0"/>
        <v>-0.41250000000000142</v>
      </c>
      <c r="F21" s="31">
        <f t="shared" si="4"/>
        <v>-0.1025000000000027</v>
      </c>
      <c r="G21" s="41">
        <f t="shared" si="5"/>
        <v>-0.30999999999999872</v>
      </c>
      <c r="H21" s="41">
        <f t="shared" si="3"/>
        <v>0.17015625000000117</v>
      </c>
      <c r="I21" s="41">
        <f t="shared" si="3"/>
        <v>1.0506250000000553E-2</v>
      </c>
      <c r="J21" s="41">
        <f t="shared" si="3"/>
        <v>9.6099999999999214E-2</v>
      </c>
    </row>
    <row r="22" spans="1:12" x14ac:dyDescent="0.3">
      <c r="A22" s="40">
        <v>2</v>
      </c>
      <c r="B22" s="40">
        <v>8.5</v>
      </c>
      <c r="C22" s="100"/>
      <c r="D22" s="99"/>
      <c r="E22" s="31">
        <f t="shared" si="0"/>
        <v>-1.3125000000000018</v>
      </c>
      <c r="F22" s="31">
        <f t="shared" si="4"/>
        <v>-0.1025000000000027</v>
      </c>
      <c r="G22" s="41">
        <f t="shared" si="5"/>
        <v>-1.2099999999999991</v>
      </c>
      <c r="H22" s="41">
        <f t="shared" si="3"/>
        <v>1.7226562500000047</v>
      </c>
      <c r="I22" s="41">
        <f t="shared" si="3"/>
        <v>1.0506250000000553E-2</v>
      </c>
      <c r="J22" s="41">
        <f t="shared" si="3"/>
        <v>1.4640999999999977</v>
      </c>
    </row>
    <row r="23" spans="1:12" x14ac:dyDescent="0.3">
      <c r="A23" s="30">
        <v>3</v>
      </c>
      <c r="B23" s="30">
        <v>10</v>
      </c>
      <c r="C23" s="95">
        <f>AVERAGEA(B23:B32)</f>
        <v>9.7799999999999994</v>
      </c>
      <c r="D23" s="99"/>
      <c r="E23" s="31">
        <f t="shared" si="0"/>
        <v>0.18749999999999822</v>
      </c>
      <c r="F23" s="31">
        <f>$C$23-$D$3</f>
        <v>-3.2500000000002416E-2</v>
      </c>
      <c r="G23" s="31">
        <f>B23-$C$23</f>
        <v>0.22000000000000064</v>
      </c>
      <c r="H23" s="31">
        <f t="shared" si="3"/>
        <v>3.5156249999999334E-2</v>
      </c>
      <c r="I23" s="31">
        <f t="shared" si="3"/>
        <v>1.0562500000001571E-3</v>
      </c>
      <c r="J23" s="31">
        <f t="shared" si="3"/>
        <v>4.8400000000000283E-2</v>
      </c>
    </row>
    <row r="24" spans="1:12" x14ac:dyDescent="0.3">
      <c r="A24" s="30">
        <v>3</v>
      </c>
      <c r="B24" s="30">
        <v>9.9</v>
      </c>
      <c r="C24" s="96"/>
      <c r="D24" s="99"/>
      <c r="E24" s="31">
        <f t="shared" si="0"/>
        <v>8.7499999999998579E-2</v>
      </c>
      <c r="F24" s="31">
        <f t="shared" ref="F24:F32" si="6">$C$23-$D$3</f>
        <v>-3.2500000000002416E-2</v>
      </c>
      <c r="G24" s="31">
        <f t="shared" ref="G24:G32" si="7">B24-$C$23</f>
        <v>0.12000000000000099</v>
      </c>
      <c r="H24" s="31">
        <f t="shared" si="3"/>
        <v>7.6562499999997509E-3</v>
      </c>
      <c r="I24" s="31">
        <f t="shared" si="3"/>
        <v>1.0562500000001571E-3</v>
      </c>
      <c r="J24" s="31">
        <f t="shared" si="3"/>
        <v>1.4400000000000239E-2</v>
      </c>
    </row>
    <row r="25" spans="1:12" x14ac:dyDescent="0.3">
      <c r="A25" s="30">
        <v>3</v>
      </c>
      <c r="B25" s="30">
        <v>9.8000000000000007</v>
      </c>
      <c r="C25" s="96"/>
      <c r="D25" s="99"/>
      <c r="E25" s="31">
        <f t="shared" si="0"/>
        <v>-1.2500000000001066E-2</v>
      </c>
      <c r="F25" s="31">
        <f t="shared" si="6"/>
        <v>-3.2500000000002416E-2</v>
      </c>
      <c r="G25" s="31">
        <f t="shared" si="7"/>
        <v>2.000000000000135E-2</v>
      </c>
      <c r="H25" s="31">
        <f t="shared" si="3"/>
        <v>1.5625000000002665E-4</v>
      </c>
      <c r="I25" s="31">
        <f t="shared" si="3"/>
        <v>1.0562500000001571E-3</v>
      </c>
      <c r="J25" s="31">
        <f t="shared" si="3"/>
        <v>4.0000000000005401E-4</v>
      </c>
    </row>
    <row r="26" spans="1:12" x14ac:dyDescent="0.3">
      <c r="A26" s="30">
        <v>3</v>
      </c>
      <c r="B26" s="30">
        <v>11.3</v>
      </c>
      <c r="C26" s="96"/>
      <c r="D26" s="99"/>
      <c r="E26" s="31">
        <f t="shared" si="0"/>
        <v>1.4874999999999989</v>
      </c>
      <c r="F26" s="31">
        <f t="shared" si="6"/>
        <v>-3.2500000000002416E-2</v>
      </c>
      <c r="G26" s="31">
        <f t="shared" si="7"/>
        <v>1.5200000000000014</v>
      </c>
      <c r="H26" s="31">
        <f t="shared" si="3"/>
        <v>2.2126562499999967</v>
      </c>
      <c r="I26" s="31">
        <f t="shared" si="3"/>
        <v>1.0562500000001571E-3</v>
      </c>
      <c r="J26" s="31">
        <f t="shared" si="3"/>
        <v>2.310400000000004</v>
      </c>
    </row>
    <row r="27" spans="1:12" x14ac:dyDescent="0.3">
      <c r="A27" s="30">
        <v>3</v>
      </c>
      <c r="B27" s="30">
        <v>11.2</v>
      </c>
      <c r="C27" s="96"/>
      <c r="D27" s="99"/>
      <c r="E27" s="31">
        <f t="shared" si="0"/>
        <v>1.3874999999999975</v>
      </c>
      <c r="F27" s="31">
        <f t="shared" si="6"/>
        <v>-3.2500000000002416E-2</v>
      </c>
      <c r="G27" s="31">
        <f t="shared" si="7"/>
        <v>1.42</v>
      </c>
      <c r="H27" s="31">
        <f t="shared" si="3"/>
        <v>1.925156249999993</v>
      </c>
      <c r="I27" s="31">
        <f t="shared" si="3"/>
        <v>1.0562500000001571E-3</v>
      </c>
      <c r="J27" s="31">
        <f t="shared" si="3"/>
        <v>2.0164</v>
      </c>
    </row>
    <row r="28" spans="1:12" x14ac:dyDescent="0.3">
      <c r="A28" s="30">
        <v>3</v>
      </c>
      <c r="B28" s="30">
        <v>9.9</v>
      </c>
      <c r="C28" s="96"/>
      <c r="D28" s="99"/>
      <c r="E28" s="31">
        <f t="shared" si="0"/>
        <v>8.7499999999998579E-2</v>
      </c>
      <c r="F28" s="31">
        <f t="shared" si="6"/>
        <v>-3.2500000000002416E-2</v>
      </c>
      <c r="G28" s="31">
        <f t="shared" si="7"/>
        <v>0.12000000000000099</v>
      </c>
      <c r="H28" s="31">
        <f t="shared" si="3"/>
        <v>7.6562499999997509E-3</v>
      </c>
      <c r="I28" s="31">
        <f t="shared" si="3"/>
        <v>1.0562500000001571E-3</v>
      </c>
      <c r="J28" s="31">
        <f t="shared" si="3"/>
        <v>1.4400000000000239E-2</v>
      </c>
    </row>
    <row r="29" spans="1:12" x14ac:dyDescent="0.3">
      <c r="A29" s="30">
        <v>3</v>
      </c>
      <c r="B29" s="30">
        <v>8.5</v>
      </c>
      <c r="C29" s="96"/>
      <c r="D29" s="99"/>
      <c r="E29" s="31">
        <f t="shared" si="0"/>
        <v>-1.3125000000000018</v>
      </c>
      <c r="F29" s="31">
        <f t="shared" si="6"/>
        <v>-3.2500000000002416E-2</v>
      </c>
      <c r="G29" s="31">
        <f t="shared" si="7"/>
        <v>-1.2799999999999994</v>
      </c>
      <c r="H29" s="31">
        <f t="shared" si="3"/>
        <v>1.7226562500000047</v>
      </c>
      <c r="I29" s="31">
        <f t="shared" si="3"/>
        <v>1.0562500000001571E-3</v>
      </c>
      <c r="J29" s="31">
        <f t="shared" si="3"/>
        <v>1.6383999999999983</v>
      </c>
    </row>
    <row r="30" spans="1:12" x14ac:dyDescent="0.3">
      <c r="A30" s="30">
        <v>3</v>
      </c>
      <c r="B30" s="30">
        <v>9.8000000000000007</v>
      </c>
      <c r="C30" s="96"/>
      <c r="D30" s="99"/>
      <c r="E30" s="31">
        <f t="shared" si="0"/>
        <v>-1.2500000000001066E-2</v>
      </c>
      <c r="F30" s="31">
        <f t="shared" si="6"/>
        <v>-3.2500000000002416E-2</v>
      </c>
      <c r="G30" s="31">
        <f t="shared" si="7"/>
        <v>2.000000000000135E-2</v>
      </c>
      <c r="H30" s="31">
        <f t="shared" si="3"/>
        <v>1.5625000000002665E-4</v>
      </c>
      <c r="I30" s="31">
        <f t="shared" si="3"/>
        <v>1.0562500000001571E-3</v>
      </c>
      <c r="J30" s="31">
        <f t="shared" si="3"/>
        <v>4.0000000000005401E-4</v>
      </c>
    </row>
    <row r="31" spans="1:12" x14ac:dyDescent="0.3">
      <c r="A31" s="30">
        <v>3</v>
      </c>
      <c r="B31" s="30">
        <v>9.1999999999999993</v>
      </c>
      <c r="C31" s="96"/>
      <c r="D31" s="99"/>
      <c r="E31" s="31">
        <f t="shared" si="0"/>
        <v>-0.61250000000000249</v>
      </c>
      <c r="F31" s="31">
        <f t="shared" si="6"/>
        <v>-3.2500000000002416E-2</v>
      </c>
      <c r="G31" s="31">
        <f t="shared" si="7"/>
        <v>-0.58000000000000007</v>
      </c>
      <c r="H31" s="31">
        <f t="shared" si="3"/>
        <v>0.37515625000000302</v>
      </c>
      <c r="I31" s="31">
        <f t="shared" si="3"/>
        <v>1.0562500000001571E-3</v>
      </c>
      <c r="J31" s="31">
        <f t="shared" si="3"/>
        <v>0.33640000000000009</v>
      </c>
    </row>
    <row r="32" spans="1:12" x14ac:dyDescent="0.3">
      <c r="A32" s="30">
        <v>3</v>
      </c>
      <c r="B32" s="30">
        <v>8.1999999999999993</v>
      </c>
      <c r="C32" s="97"/>
      <c r="D32" s="99"/>
      <c r="E32" s="31">
        <f t="shared" si="0"/>
        <v>-1.6125000000000025</v>
      </c>
      <c r="F32" s="31">
        <f t="shared" si="6"/>
        <v>-3.2500000000002416E-2</v>
      </c>
      <c r="G32" s="31">
        <f t="shared" si="7"/>
        <v>-1.58</v>
      </c>
      <c r="H32" s="31">
        <f t="shared" si="3"/>
        <v>2.6001562500000079</v>
      </c>
      <c r="I32" s="31">
        <f t="shared" si="3"/>
        <v>1.0562500000001571E-3</v>
      </c>
      <c r="J32" s="31">
        <f t="shared" si="3"/>
        <v>2.4964000000000004</v>
      </c>
    </row>
    <row r="33" spans="1:10" x14ac:dyDescent="0.3">
      <c r="A33" s="40">
        <v>4</v>
      </c>
      <c r="B33" s="40">
        <v>10.9</v>
      </c>
      <c r="C33" s="98">
        <f>AVERAGEA(B33:B42)</f>
        <v>11.020000000000001</v>
      </c>
      <c r="D33" s="99"/>
      <c r="E33" s="31">
        <f t="shared" si="0"/>
        <v>1.0874999999999986</v>
      </c>
      <c r="F33" s="31">
        <f>$C$33-$D$3</f>
        <v>1.2074999999999996</v>
      </c>
      <c r="G33" s="41">
        <f>B33-$C$33</f>
        <v>-0.12000000000000099</v>
      </c>
      <c r="H33" s="41">
        <f t="shared" si="3"/>
        <v>1.1826562499999969</v>
      </c>
      <c r="I33" s="41">
        <f t="shared" si="3"/>
        <v>1.4580562499999989</v>
      </c>
      <c r="J33" s="41">
        <f t="shared" si="3"/>
        <v>1.4400000000000239E-2</v>
      </c>
    </row>
    <row r="34" spans="1:10" x14ac:dyDescent="0.3">
      <c r="A34" s="40">
        <v>4</v>
      </c>
      <c r="B34" s="40">
        <v>11.1</v>
      </c>
      <c r="C34" s="99"/>
      <c r="D34" s="99"/>
      <c r="E34" s="31">
        <f t="shared" si="0"/>
        <v>1.2874999999999979</v>
      </c>
      <c r="F34" s="31">
        <f t="shared" ref="F34:F42" si="8">$C$33-$D$3</f>
        <v>1.2074999999999996</v>
      </c>
      <c r="G34" s="41">
        <f t="shared" ref="G34:G42" si="9">B34-$C$33</f>
        <v>7.9999999999998295E-2</v>
      </c>
      <c r="H34" s="41">
        <f t="shared" si="3"/>
        <v>1.6576562499999945</v>
      </c>
      <c r="I34" s="41">
        <f t="shared" si="3"/>
        <v>1.4580562499999989</v>
      </c>
      <c r="J34" s="41">
        <f t="shared" si="3"/>
        <v>6.3999999999997271E-3</v>
      </c>
    </row>
    <row r="35" spans="1:10" x14ac:dyDescent="0.3">
      <c r="A35" s="40">
        <v>4</v>
      </c>
      <c r="B35" s="40">
        <v>12.2</v>
      </c>
      <c r="C35" s="99"/>
      <c r="D35" s="99"/>
      <c r="E35" s="31">
        <f t="shared" si="0"/>
        <v>2.3874999999999975</v>
      </c>
      <c r="F35" s="31">
        <f t="shared" si="8"/>
        <v>1.2074999999999996</v>
      </c>
      <c r="G35" s="41">
        <f t="shared" si="9"/>
        <v>1.1799999999999979</v>
      </c>
      <c r="H35" s="41">
        <f t="shared" si="3"/>
        <v>5.7001562499999885</v>
      </c>
      <c r="I35" s="41">
        <f t="shared" si="3"/>
        <v>1.4580562499999989</v>
      </c>
      <c r="J35" s="41">
        <f t="shared" si="3"/>
        <v>1.3923999999999952</v>
      </c>
    </row>
    <row r="36" spans="1:10" x14ac:dyDescent="0.3">
      <c r="A36" s="40">
        <v>4</v>
      </c>
      <c r="B36" s="40">
        <v>14.4</v>
      </c>
      <c r="C36" s="99"/>
      <c r="D36" s="99"/>
      <c r="E36" s="31">
        <f t="shared" si="0"/>
        <v>4.5874999999999986</v>
      </c>
      <c r="F36" s="31">
        <f t="shared" si="8"/>
        <v>1.2074999999999996</v>
      </c>
      <c r="G36" s="41">
        <f t="shared" si="9"/>
        <v>3.379999999999999</v>
      </c>
      <c r="H36" s="41">
        <f t="shared" si="3"/>
        <v>21.045156249999987</v>
      </c>
      <c r="I36" s="41">
        <f t="shared" si="3"/>
        <v>1.4580562499999989</v>
      </c>
      <c r="J36" s="41">
        <f t="shared" si="3"/>
        <v>11.424399999999993</v>
      </c>
    </row>
    <row r="37" spans="1:10" x14ac:dyDescent="0.3">
      <c r="A37" s="40">
        <v>4</v>
      </c>
      <c r="B37" s="40">
        <v>9.8000000000000007</v>
      </c>
      <c r="C37" s="99"/>
      <c r="D37" s="99"/>
      <c r="E37" s="31">
        <f t="shared" si="0"/>
        <v>-1.2500000000001066E-2</v>
      </c>
      <c r="F37" s="31">
        <f t="shared" si="8"/>
        <v>1.2074999999999996</v>
      </c>
      <c r="G37" s="41">
        <f t="shared" si="9"/>
        <v>-1.2200000000000006</v>
      </c>
      <c r="H37" s="41">
        <f t="shared" si="3"/>
        <v>1.5625000000002665E-4</v>
      </c>
      <c r="I37" s="41">
        <f t="shared" si="3"/>
        <v>1.4580562499999989</v>
      </c>
      <c r="J37" s="41">
        <f t="shared" si="3"/>
        <v>1.4884000000000015</v>
      </c>
    </row>
    <row r="38" spans="1:10" x14ac:dyDescent="0.3">
      <c r="A38" s="40">
        <v>4</v>
      </c>
      <c r="B38" s="40">
        <v>12</v>
      </c>
      <c r="C38" s="99"/>
      <c r="D38" s="99"/>
      <c r="E38" s="31">
        <f t="shared" si="0"/>
        <v>2.1874999999999982</v>
      </c>
      <c r="F38" s="31">
        <f t="shared" si="8"/>
        <v>1.2074999999999996</v>
      </c>
      <c r="G38" s="41">
        <f t="shared" si="9"/>
        <v>0.97999999999999865</v>
      </c>
      <c r="H38" s="41">
        <f t="shared" si="3"/>
        <v>4.785156249999992</v>
      </c>
      <c r="I38" s="41">
        <f t="shared" si="3"/>
        <v>1.4580562499999989</v>
      </c>
      <c r="J38" s="41">
        <f t="shared" si="3"/>
        <v>0.96039999999999737</v>
      </c>
    </row>
    <row r="39" spans="1:10" x14ac:dyDescent="0.3">
      <c r="A39" s="40">
        <v>4</v>
      </c>
      <c r="B39" s="40">
        <v>8.5</v>
      </c>
      <c r="C39" s="99"/>
      <c r="D39" s="99"/>
      <c r="E39" s="31">
        <f t="shared" si="0"/>
        <v>-1.3125000000000018</v>
      </c>
      <c r="F39" s="31">
        <f t="shared" si="8"/>
        <v>1.2074999999999996</v>
      </c>
      <c r="G39" s="41">
        <f t="shared" si="9"/>
        <v>-2.5200000000000014</v>
      </c>
      <c r="H39" s="41">
        <f t="shared" si="3"/>
        <v>1.7226562500000047</v>
      </c>
      <c r="I39" s="41">
        <f t="shared" si="3"/>
        <v>1.4580562499999989</v>
      </c>
      <c r="J39" s="41">
        <f t="shared" si="3"/>
        <v>6.3504000000000067</v>
      </c>
    </row>
    <row r="40" spans="1:10" x14ac:dyDescent="0.3">
      <c r="A40" s="40">
        <v>4</v>
      </c>
      <c r="B40" s="40">
        <v>10.9</v>
      </c>
      <c r="C40" s="99"/>
      <c r="D40" s="99"/>
      <c r="E40" s="31">
        <f t="shared" si="0"/>
        <v>1.0874999999999986</v>
      </c>
      <c r="F40" s="31">
        <f t="shared" si="8"/>
        <v>1.2074999999999996</v>
      </c>
      <c r="G40" s="41">
        <f t="shared" si="9"/>
        <v>-0.12000000000000099</v>
      </c>
      <c r="H40" s="41">
        <f t="shared" si="3"/>
        <v>1.1826562499999969</v>
      </c>
      <c r="I40" s="41">
        <f t="shared" si="3"/>
        <v>1.4580562499999989</v>
      </c>
      <c r="J40" s="41">
        <f t="shared" si="3"/>
        <v>1.4400000000000239E-2</v>
      </c>
    </row>
    <row r="41" spans="1:10" x14ac:dyDescent="0.3">
      <c r="A41" s="40">
        <v>4</v>
      </c>
      <c r="B41" s="40">
        <v>10.4</v>
      </c>
      <c r="C41" s="99"/>
      <c r="D41" s="99"/>
      <c r="E41" s="31">
        <f t="shared" si="0"/>
        <v>0.58749999999999858</v>
      </c>
      <c r="F41" s="31">
        <f t="shared" si="8"/>
        <v>1.2074999999999996</v>
      </c>
      <c r="G41" s="41">
        <f t="shared" si="9"/>
        <v>-0.62000000000000099</v>
      </c>
      <c r="H41" s="41">
        <f t="shared" si="3"/>
        <v>0.34515624999999833</v>
      </c>
      <c r="I41" s="41">
        <f t="shared" si="3"/>
        <v>1.4580562499999989</v>
      </c>
      <c r="J41" s="41">
        <f t="shared" si="3"/>
        <v>0.38440000000000124</v>
      </c>
    </row>
    <row r="42" spans="1:10" x14ac:dyDescent="0.3">
      <c r="A42" s="40">
        <v>4</v>
      </c>
      <c r="B42" s="40">
        <v>10</v>
      </c>
      <c r="C42" s="100"/>
      <c r="D42" s="100"/>
      <c r="E42" s="31">
        <f t="shared" si="0"/>
        <v>0.18749999999999822</v>
      </c>
      <c r="F42" s="31">
        <f t="shared" si="8"/>
        <v>1.2074999999999996</v>
      </c>
      <c r="G42" s="41">
        <f t="shared" si="9"/>
        <v>-1.0200000000000014</v>
      </c>
      <c r="H42" s="41">
        <f t="shared" si="3"/>
        <v>3.5156249999999334E-2</v>
      </c>
      <c r="I42" s="41">
        <f t="shared" si="3"/>
        <v>1.4580562499999989</v>
      </c>
      <c r="J42" s="41">
        <f t="shared" si="3"/>
        <v>1.0404000000000027</v>
      </c>
    </row>
  </sheetData>
  <sheetProtection selectLockedCells="1" selectUnlockedCells="1"/>
  <mergeCells count="6">
    <mergeCell ref="B1:J1"/>
    <mergeCell ref="C3:C12"/>
    <mergeCell ref="D3:D42"/>
    <mergeCell ref="C13:C22"/>
    <mergeCell ref="C23:C32"/>
    <mergeCell ref="C33:C42"/>
  </mergeCells>
  <pageMargins left="0.78749999999999998" right="0.78749999999999998" top="1.0527777777777778" bottom="1.0527777777777778" header="0.78749999999999998" footer="0.78749999999999998"/>
  <pageSetup paperSize="9" orientation="portrait" useFirstPageNumber="1" horizontalDpi="300" verticalDpi="300" r:id="rId1"/>
  <headerFooter alignWithMargins="0">
    <oddHeader>&amp;C&amp;"Times New Roman,Normalny"&amp;12&amp;A</oddHeader>
    <oddFooter>&amp;C&amp;"Times New Roman,Normalny"&amp;12Strona &amp;P</oddFooter>
  </headerFooter>
  <drawing r:id="rId2"/>
  <legacyDrawing r:id="rId3"/>
  <oleObjects>
    <mc:AlternateContent xmlns:mc="http://schemas.openxmlformats.org/markup-compatibility/2006">
      <mc:Choice Requires="x14">
        <oleObject shapeId="2049" r:id="rId4">
          <objectPr defaultSize="0" autoPict="0" r:id="rId5">
            <anchor moveWithCells="1" sizeWithCells="1">
              <from>
                <xdr:col>11</xdr:col>
                <xdr:colOff>59871</xdr:colOff>
                <xdr:row>13</xdr:row>
                <xdr:rowOff>43543</xdr:rowOff>
              </from>
              <to>
                <xdr:col>15</xdr:col>
                <xdr:colOff>234043</xdr:colOff>
                <xdr:row>16</xdr:row>
                <xdr:rowOff>70757</xdr:rowOff>
              </to>
            </anchor>
          </objectPr>
        </oleObject>
      </mc:Choice>
      <mc:Fallback>
        <oleObject shapeId="2049" r:id="rId4"/>
      </mc:Fallback>
    </mc:AlternateContent>
    <mc:AlternateContent xmlns:mc="http://schemas.openxmlformats.org/markup-compatibility/2006">
      <mc:Choice Requires="x14">
        <oleObject shapeId="2050" r:id="rId6">
          <objectPr defaultSize="0" autoPict="0" r:id="rId7">
            <anchor moveWithCells="1" sizeWithCells="1">
              <from>
                <xdr:col>11</xdr:col>
                <xdr:colOff>38100</xdr:colOff>
                <xdr:row>19</xdr:row>
                <xdr:rowOff>5443</xdr:rowOff>
              </from>
              <to>
                <xdr:col>16</xdr:col>
                <xdr:colOff>195943</xdr:colOff>
                <xdr:row>26</xdr:row>
                <xdr:rowOff>119743</xdr:rowOff>
              </to>
            </anchor>
          </objectPr>
        </oleObject>
      </mc:Choice>
      <mc:Fallback>
        <oleObject shapeId="2050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Zadanie 1 - Dieta</vt:lpstr>
      <vt:lpstr>Zadanie 2 - Próchnica</vt:lpstr>
      <vt:lpstr>Zadanie 3 - Środowisko</vt:lpstr>
      <vt:lpstr>Zadanie 4 - krzepnięcie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Magdalena Perlińska-Teresiak</cp:lastModifiedBy>
  <dcterms:created xsi:type="dcterms:W3CDTF">2025-01-10T14:20:03Z</dcterms:created>
  <dcterms:modified xsi:type="dcterms:W3CDTF">2025-01-11T11:38:05Z</dcterms:modified>
</cp:coreProperties>
</file>